
<file path=[Content_Types].xml><?xml version="1.0" encoding="utf-8"?>
<Types xmlns="http://schemas.openxmlformats.org/package/2006/content-type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28680" windowHeight="16200" tabRatio="387" activeTab="0"/>
  </bookViews>
  <sheets>
    <sheet name="Mortgage calculator" sheetId="1" r:id="rId1"/>
  </sheets>
  <externalReferences>
    <externalReference r:id="rId4"/>
  </externalReferences>
  <definedNames>
    <definedName name="A">'[1]Interest Rate'!$C$4</definedName>
    <definedName name="I">#REF!</definedName>
    <definedName name="N">'[1]Interest Rate'!$D$4</definedName>
    <definedName name="NYR">'[1]Interest Rate'!$C$6</definedName>
    <definedName name="P">'[1]Interest Rate'!$C$5</definedName>
    <definedName name="PPYR">'[1]Interest Rate'!$C$7</definedName>
    <definedName name="U">'[1]Interest Rate'!$K$13</definedName>
  </definedNames>
  <calcPr fullCalcOnLoad="1"/>
</workbook>
</file>

<file path=xl/sharedStrings.xml><?xml version="1.0" encoding="utf-8"?>
<sst xmlns="http://schemas.openxmlformats.org/spreadsheetml/2006/main" count="55" uniqueCount="43">
  <si>
    <t>1a.</t>
  </si>
  <si>
    <t>1b.</t>
  </si>
  <si>
    <t>2a.</t>
  </si>
  <si>
    <t>2b.</t>
  </si>
  <si>
    <t>2c.</t>
  </si>
  <si>
    <t>My name</t>
  </si>
  <si>
    <t>Today date</t>
  </si>
  <si>
    <t>RM</t>
  </si>
  <si>
    <t>Disclaimer: The results shown in the various calculation are estimates for comparison and illustration purposes only, and are based on information that you have entered and rates published by respective lenders on websites, pamphlets, literature and advise provided by lenders to us from time to time. The simulation assumes interest rate(s) and growth rate(s), which may be subjected to variations over the term of the projection. Figures are also subject to validation of property valuation, redemption sum, and other information incidental thereto. While every care has been taken in compiling and preparing the simulation, report, summary and other contents herein, neither the company &amp; nor its consultant(s) guarantees the accuracy, completeness and/or applicability of the information provided nor is the information meant to be final and binding.</t>
  </si>
  <si>
    <t>years</t>
  </si>
  <si>
    <t>My current loan interest rate</t>
  </si>
  <si>
    <t>%</t>
  </si>
  <si>
    <t>Extra instalment</t>
  </si>
  <si>
    <t>Extra loan paid</t>
  </si>
  <si>
    <t>New instalment</t>
  </si>
  <si>
    <t>1c.</t>
  </si>
  <si>
    <t>1d.</t>
  </si>
  <si>
    <t>My new loan interest rate</t>
  </si>
  <si>
    <t>My current property value</t>
  </si>
  <si>
    <t>Savings or    cash received</t>
  </si>
  <si>
    <t>What if I refinance my loan ?</t>
  </si>
  <si>
    <t>Reduce monthly instalment</t>
  </si>
  <si>
    <t>Shorten loan tenure</t>
  </si>
  <si>
    <t>Maximise cashout from loan</t>
  </si>
  <si>
    <t>I have been paying for</t>
  </si>
  <si>
    <t>My loan amount borrowed</t>
  </si>
  <si>
    <t xml:space="preserve">My loan repayment tenure </t>
  </si>
  <si>
    <t>Effect on interest hike on my monthly instalment</t>
  </si>
  <si>
    <t>My current calculated loan principal balance</t>
  </si>
  <si>
    <t>New monthly instalment</t>
  </si>
  <si>
    <t>New loan                    tenure</t>
  </si>
  <si>
    <t xml:space="preserve">New loan                 amount </t>
  </si>
  <si>
    <t>My current calculated monthly instalment</t>
  </si>
  <si>
    <t>What refinance options do I have ?</t>
  </si>
  <si>
    <t>My new monthly instalment</t>
  </si>
  <si>
    <t>My total savings from refinancing</t>
  </si>
  <si>
    <t>Simple Mortgage Calculator</t>
  </si>
  <si>
    <t>Base rate(BR) increase 0.5%</t>
  </si>
  <si>
    <t>Base rate(BR) increase 1.0%</t>
  </si>
  <si>
    <t>Base rate(BR) increase 1.5%</t>
  </si>
  <si>
    <t>Base rate(BR) increase 2.0%</t>
  </si>
  <si>
    <t>Yes ! I am interested to get advice from PFA Asia Wealth Coach to reduce my loan tenure.</t>
  </si>
  <si>
    <t xml:space="preserve">Copyright@2018 Prajna Advisors (Asia) Sdn Bhd.                              Email : ask@pfaasia.com       </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</si>
</sst>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_(* #,##0.0_);_(* \(#,##0.0\);_(* &quot;-&quot;??_);_(@_)"/>
    <numFmt numFmtId="180" formatCode="_(* #,##0_);_(* \(#,##0\);_(* &quot;-&quot;??_);_(@_)"/>
    <numFmt numFmtId="181" formatCode="#,##0.0_);\(#,##0.0\)"/>
    <numFmt numFmtId="182" formatCode="0.0000000000"/>
    <numFmt numFmtId="183" formatCode="0.00000000000"/>
    <numFmt numFmtId="184" formatCode="0.000000000"/>
    <numFmt numFmtId="185" formatCode="&quot;$&quot;#,##0.000_);[Red]\(&quot;$&quot;#,##0.000\)"/>
    <numFmt numFmtId="186" formatCode="&quot;$&quot;#,##0.0_);[Red]\(&quot;$&quot;#,##0.0\)"/>
    <numFmt numFmtId="187" formatCode="#,##0;[Red]#,##0"/>
    <numFmt numFmtId="188" formatCode="[$-4409]dddd\,\ d\ mmmm\,\ yyyy"/>
    <numFmt numFmtId="189" formatCode="[$-409]h:mm:ss\ AM/PM"/>
    <numFmt numFmtId="190" formatCode="0.0000%"/>
    <numFmt numFmtId="191" formatCode="#,##0.0_);[Red]\(#,##0.0\)"/>
    <numFmt numFmtId="192" formatCode="#,##0.000_);[Red]\(#,##0.000\)"/>
    <numFmt numFmtId="193" formatCode="#,##0.000"/>
    <numFmt numFmtId="194" formatCode="&quot;RM&quot;#,##0.0_);[Red]\(&quot;RM&quot;#,##0.0\)"/>
    <numFmt numFmtId="195" formatCode="&quot;$&quot;#,##0.00"/>
  </numFmts>
  <fonts count="60">
    <font>
      <sz val="10"/>
      <name val="Arial"/>
      <family val="0"/>
    </font>
    <font>
      <b/>
      <i/>
      <sz val="10"/>
      <name val="Arial"/>
      <family val="2"/>
    </font>
    <font>
      <b/>
      <sz val="18"/>
      <name val="Arial"/>
      <family val="2"/>
    </font>
    <font>
      <i/>
      <sz val="12"/>
      <name val="Arial"/>
      <family val="2"/>
    </font>
    <font>
      <b/>
      <sz val="10"/>
      <name val="Arial"/>
      <family val="2"/>
    </font>
    <font>
      <b/>
      <i/>
      <sz val="28"/>
      <color indexed="10"/>
      <name val="Times New Roman"/>
      <family val="1"/>
    </font>
    <font>
      <b/>
      <sz val="16"/>
      <color indexed="12"/>
      <name val="Times New Roman"/>
      <family val="1"/>
    </font>
    <font>
      <sz val="14"/>
      <name val="Arial"/>
      <family val="2"/>
    </font>
    <font>
      <sz val="16"/>
      <name val="Arial"/>
      <family val="2"/>
    </font>
    <font>
      <b/>
      <i/>
      <sz val="14"/>
      <name val="Arial"/>
      <family val="2"/>
    </font>
    <font>
      <b/>
      <i/>
      <sz val="16"/>
      <name val="Arial"/>
      <family val="2"/>
    </font>
    <font>
      <b/>
      <sz val="16"/>
      <name val="Arial"/>
      <family val="2"/>
    </font>
    <font>
      <u val="single"/>
      <sz val="10"/>
      <color indexed="12"/>
      <name val="Arial"/>
      <family val="2"/>
    </font>
    <font>
      <sz val="10"/>
      <name val="Calibri"/>
      <family val="2"/>
    </font>
    <font>
      <b/>
      <i/>
      <sz val="12"/>
      <name val="Arial"/>
      <family val="2"/>
    </font>
    <font>
      <b/>
      <i/>
      <sz val="2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b/>
      <sz val="10"/>
      <color indexed="10"/>
      <name val="Arial"/>
      <family val="2"/>
    </font>
    <font>
      <sz val="16"/>
      <color indexed="10"/>
      <name val="Times New Roman"/>
      <family val="0"/>
    </font>
    <font>
      <sz val="14"/>
      <color indexed="10"/>
      <name val="Times New Roman"/>
      <family val="0"/>
    </font>
    <font>
      <sz val="16"/>
      <color indexed="8"/>
      <name val="Times New Roman"/>
      <family val="0"/>
    </font>
    <font>
      <sz val="14"/>
      <color indexed="8"/>
      <name val="Times New Roman"/>
      <family val="0"/>
    </font>
    <font>
      <sz val="14"/>
      <color indexed="62"/>
      <name val="Times New Roman"/>
      <family val="0"/>
    </font>
    <font>
      <sz val="14"/>
      <color indexed="3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5F01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1" fillId="33" borderId="0" xfId="0" applyFont="1" applyFill="1" applyAlignment="1">
      <alignment/>
    </xf>
    <xf numFmtId="3" fontId="0" fillId="0" borderId="0" xfId="0" applyNumberFormat="1" applyAlignment="1">
      <alignment horizontal="center"/>
    </xf>
    <xf numFmtId="0" fontId="0" fillId="0" borderId="0" xfId="0" applyAlignment="1">
      <alignment horizontal="left"/>
    </xf>
    <xf numFmtId="0" fontId="2" fillId="0" borderId="0" xfId="0" applyFont="1" applyAlignment="1">
      <alignment horizontal="center"/>
    </xf>
    <xf numFmtId="0" fontId="3"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4" fillId="0" borderId="0" xfId="0" applyFont="1" applyAlignment="1">
      <alignment horizontal="center"/>
    </xf>
    <xf numFmtId="0" fontId="4" fillId="0" borderId="0" xfId="0" applyFont="1" applyAlignment="1" quotePrefix="1">
      <alignment horizontal="left"/>
    </xf>
    <xf numFmtId="0" fontId="6" fillId="34" borderId="10" xfId="0"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3" fontId="8" fillId="0" borderId="0" xfId="0" applyNumberFormat="1" applyFont="1" applyAlignment="1">
      <alignment horizontal="center"/>
    </xf>
    <xf numFmtId="171" fontId="8" fillId="0" borderId="0" xfId="58" applyNumberFormat="1" applyFont="1" applyAlignment="1">
      <alignment/>
    </xf>
    <xf numFmtId="180" fontId="8" fillId="0" borderId="0" xfId="42" applyNumberFormat="1" applyFont="1" applyAlignment="1">
      <alignment horizontal="center"/>
    </xf>
    <xf numFmtId="0" fontId="5" fillId="35" borderId="0" xfId="0" applyFont="1" applyFill="1" applyAlignment="1">
      <alignment horizontal="left"/>
    </xf>
    <xf numFmtId="0" fontId="8" fillId="0" borderId="0" xfId="0" applyFont="1" applyAlignment="1" quotePrefix="1">
      <alignment horizontal="left"/>
    </xf>
    <xf numFmtId="0" fontId="8" fillId="19" borderId="0" xfId="0" applyFont="1" applyFill="1" applyAlignment="1">
      <alignment horizontal="center"/>
    </xf>
    <xf numFmtId="0" fontId="10" fillId="19" borderId="0" xfId="0" applyFont="1" applyFill="1" applyAlignment="1">
      <alignment/>
    </xf>
    <xf numFmtId="0" fontId="0" fillId="0" borderId="0" xfId="0" applyAlignment="1" applyProtection="1">
      <alignment/>
      <protection locked="0"/>
    </xf>
    <xf numFmtId="3" fontId="8" fillId="0" borderId="10" xfId="0" applyNumberFormat="1" applyFont="1" applyBorder="1" applyAlignment="1" applyProtection="1">
      <alignment horizontal="center"/>
      <protection hidden="1"/>
    </xf>
    <xf numFmtId="3" fontId="8" fillId="0" borderId="0" xfId="0" applyNumberFormat="1" applyFont="1" applyAlignment="1" applyProtection="1">
      <alignment/>
      <protection hidden="1"/>
    </xf>
    <xf numFmtId="38" fontId="11" fillId="0" borderId="0" xfId="0" applyNumberFormat="1" applyFont="1" applyAlignment="1" applyProtection="1">
      <alignment horizontal="center"/>
      <protection hidden="1"/>
    </xf>
    <xf numFmtId="37" fontId="8" fillId="35" borderId="0" xfId="42" applyNumberFormat="1" applyFont="1" applyFill="1" applyAlignment="1" applyProtection="1">
      <alignment horizontal="center"/>
      <protection hidden="1"/>
    </xf>
    <xf numFmtId="0" fontId="8" fillId="0" borderId="0" xfId="58" applyNumberFormat="1" applyFont="1" applyAlignment="1" applyProtection="1" quotePrefix="1">
      <alignment horizontal="left"/>
      <protection locked="0"/>
    </xf>
    <xf numFmtId="2" fontId="6" fillId="34" borderId="10" xfId="42" applyNumberFormat="1" applyFont="1" applyFill="1" applyBorder="1" applyAlignment="1">
      <alignment horizontal="center" wrapText="1"/>
    </xf>
    <xf numFmtId="0" fontId="14" fillId="19" borderId="0" xfId="0" applyFont="1" applyFill="1" applyAlignment="1">
      <alignment horizontal="center" vertical="center" wrapText="1"/>
    </xf>
    <xf numFmtId="0" fontId="8" fillId="0" borderId="0" xfId="0" applyFont="1" applyAlignment="1">
      <alignment horizontal="right"/>
    </xf>
    <xf numFmtId="3" fontId="6" fillId="34" borderId="10" xfId="0" applyNumberFormat="1" applyFont="1" applyFill="1" applyBorder="1" applyAlignment="1">
      <alignment horizontal="center"/>
    </xf>
    <xf numFmtId="4" fontId="6" fillId="34" borderId="10" xfId="0" applyNumberFormat="1" applyFont="1" applyFill="1" applyBorder="1" applyAlignment="1">
      <alignment horizontal="center"/>
    </xf>
    <xf numFmtId="3" fontId="58" fillId="0" borderId="10" xfId="0" applyNumberFormat="1" applyFont="1" applyBorder="1" applyAlignment="1" applyProtection="1">
      <alignment horizontal="center"/>
      <protection hidden="1"/>
    </xf>
    <xf numFmtId="3" fontId="58" fillId="0" borderId="0" xfId="0" applyNumberFormat="1" applyFont="1" applyAlignment="1" applyProtection="1">
      <alignment/>
      <protection hidden="1"/>
    </xf>
    <xf numFmtId="178" fontId="8" fillId="0" borderId="0" xfId="58" applyNumberFormat="1" applyFont="1" applyAlignment="1">
      <alignment/>
    </xf>
    <xf numFmtId="4" fontId="8" fillId="0" borderId="0" xfId="0" applyNumberFormat="1" applyFont="1" applyAlignment="1" applyProtection="1">
      <alignment/>
      <protection hidden="1"/>
    </xf>
    <xf numFmtId="38" fontId="11" fillId="35" borderId="10" xfId="58" applyNumberFormat="1" applyFont="1" applyFill="1" applyBorder="1" applyAlignment="1" applyProtection="1">
      <alignment horizontal="center"/>
      <protection hidden="1"/>
    </xf>
    <xf numFmtId="38" fontId="58" fillId="35" borderId="10" xfId="58" applyNumberFormat="1" applyFont="1" applyFill="1" applyBorder="1" applyAlignment="1" applyProtection="1">
      <alignment horizontal="center"/>
      <protection hidden="1"/>
    </xf>
    <xf numFmtId="3" fontId="59" fillId="0" borderId="0" xfId="0" applyNumberFormat="1" applyFont="1" applyAlignment="1" applyProtection="1">
      <alignment horizontal="center"/>
      <protection hidden="1"/>
    </xf>
    <xf numFmtId="1" fontId="58" fillId="35" borderId="10" xfId="58" applyNumberFormat="1" applyFont="1" applyFill="1" applyBorder="1" applyAlignment="1" applyProtection="1">
      <alignment horizontal="center"/>
      <protection hidden="1"/>
    </xf>
    <xf numFmtId="0" fontId="59" fillId="0" borderId="0" xfId="0" applyFont="1" applyAlignment="1" applyProtection="1">
      <alignment/>
      <protection hidden="1"/>
    </xf>
    <xf numFmtId="180" fontId="58" fillId="0" borderId="0" xfId="42" applyNumberFormat="1" applyFont="1" applyAlignment="1" applyProtection="1">
      <alignment horizontal="center"/>
      <protection hidden="1"/>
    </xf>
    <xf numFmtId="3" fontId="59" fillId="0" borderId="0" xfId="0" applyNumberFormat="1" applyFont="1" applyAlignment="1" applyProtection="1">
      <alignment horizontal="center"/>
      <protection hidden="1"/>
    </xf>
    <xf numFmtId="171" fontId="58" fillId="0" borderId="0" xfId="58" applyNumberFormat="1" applyFont="1" applyAlignment="1" applyProtection="1">
      <alignment/>
      <protection hidden="1"/>
    </xf>
    <xf numFmtId="3" fontId="11" fillId="35" borderId="10" xfId="58" applyNumberFormat="1" applyFont="1" applyFill="1" applyBorder="1" applyAlignment="1" applyProtection="1">
      <alignment horizontal="center"/>
      <protection hidden="1"/>
    </xf>
    <xf numFmtId="3" fontId="8" fillId="35" borderId="10" xfId="58" applyNumberFormat="1" applyFont="1" applyFill="1" applyBorder="1" applyAlignment="1" applyProtection="1">
      <alignment horizontal="center"/>
      <protection hidden="1"/>
    </xf>
    <xf numFmtId="180" fontId="8" fillId="0" borderId="0" xfId="42" applyNumberFormat="1" applyFont="1" applyAlignment="1" applyProtection="1">
      <alignment horizontal="center"/>
      <protection hidden="1"/>
    </xf>
    <xf numFmtId="3" fontId="0" fillId="0" borderId="0" xfId="0" applyNumberFormat="1" applyFont="1" applyAlignment="1" applyProtection="1">
      <alignment horizontal="center"/>
      <protection hidden="1"/>
    </xf>
    <xf numFmtId="0" fontId="0" fillId="0" borderId="0" xfId="0" applyFont="1" applyAlignment="1" applyProtection="1">
      <alignment/>
      <protection hidden="1"/>
    </xf>
    <xf numFmtId="171" fontId="8" fillId="0" borderId="0" xfId="58" applyNumberFormat="1" applyFont="1" applyAlignment="1" applyProtection="1">
      <alignment/>
      <protection hidden="1"/>
    </xf>
    <xf numFmtId="3" fontId="8" fillId="35" borderId="10" xfId="0" applyNumberFormat="1" applyFont="1" applyFill="1" applyBorder="1" applyAlignment="1" applyProtection="1">
      <alignment horizontal="center"/>
      <protection hidden="1"/>
    </xf>
    <xf numFmtId="14" fontId="6" fillId="34" borderId="10" xfId="0" applyNumberFormat="1" applyFont="1" applyFill="1" applyBorder="1" applyAlignment="1">
      <alignment horizontal="center"/>
    </xf>
    <xf numFmtId="3" fontId="11" fillId="0" borderId="10" xfId="0" applyNumberFormat="1" applyFont="1" applyBorder="1"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protection hidden="1"/>
    </xf>
    <xf numFmtId="0" fontId="13" fillId="0" borderId="0" xfId="0" applyFont="1" applyAlignment="1" applyProtection="1">
      <alignment vertical="center" wrapText="1"/>
      <protection hidden="1"/>
    </xf>
    <xf numFmtId="0" fontId="8" fillId="0" borderId="0" xfId="0" applyFont="1" applyAlignment="1" applyProtection="1">
      <alignment horizontal="right"/>
      <protection hidden="1"/>
    </xf>
    <xf numFmtId="0" fontId="9" fillId="19" borderId="0" xfId="0" applyFont="1" applyFill="1" applyAlignment="1" applyProtection="1">
      <alignment/>
      <protection hidden="1"/>
    </xf>
    <xf numFmtId="0" fontId="4" fillId="0" borderId="0" xfId="0" applyFont="1" applyAlignment="1" applyProtection="1">
      <alignment/>
      <protection hidden="1"/>
    </xf>
    <xf numFmtId="0" fontId="8" fillId="0" borderId="0" xfId="0" applyFont="1" applyAlignment="1" applyProtection="1" quotePrefix="1">
      <alignment/>
      <protection hidden="1"/>
    </xf>
    <xf numFmtId="0" fontId="7" fillId="0" borderId="0" xfId="0" applyFont="1" applyAlignment="1" applyProtection="1">
      <alignment/>
      <protection hidden="1"/>
    </xf>
    <xf numFmtId="0" fontId="8" fillId="0" borderId="0" xfId="0" applyFont="1" applyAlignment="1" applyProtection="1" quotePrefix="1">
      <alignment horizontal="center"/>
      <protection hidden="1"/>
    </xf>
    <xf numFmtId="0" fontId="8" fillId="0" borderId="0" xfId="0" applyFont="1" applyAlignment="1" applyProtection="1">
      <alignment horizontal="center"/>
      <protection hidden="1"/>
    </xf>
    <xf numFmtId="0" fontId="8" fillId="19" borderId="0" xfId="0" applyFont="1" applyFill="1" applyAlignment="1" applyProtection="1">
      <alignment horizontal="center"/>
      <protection hidden="1"/>
    </xf>
    <xf numFmtId="0" fontId="10" fillId="19" borderId="0" xfId="0" applyFont="1" applyFill="1" applyAlignment="1" applyProtection="1">
      <alignment/>
      <protection hidden="1"/>
    </xf>
    <xf numFmtId="0" fontId="14" fillId="19" borderId="0" xfId="0" applyFont="1" applyFill="1" applyAlignment="1" applyProtection="1">
      <alignment horizontal="center" vertical="center"/>
      <protection hidden="1"/>
    </xf>
    <xf numFmtId="0" fontId="8" fillId="0" borderId="0" xfId="58" applyNumberFormat="1" applyFont="1" applyAlignment="1" applyProtection="1" quotePrefix="1">
      <alignment horizontal="left"/>
      <protection hidden="1"/>
    </xf>
    <xf numFmtId="0" fontId="15" fillId="35" borderId="0" xfId="0" applyFont="1" applyFill="1" applyAlignment="1" applyProtection="1">
      <alignment horizontal="center"/>
      <protection hidden="1"/>
    </xf>
    <xf numFmtId="0" fontId="6" fillId="34" borderId="11" xfId="0" applyFont="1" applyFill="1" applyBorder="1" applyAlignment="1" applyProtection="1">
      <alignment horizontal="center"/>
      <protection locked="0"/>
    </xf>
    <xf numFmtId="0" fontId="6" fillId="34" borderId="12" xfId="0" applyFont="1" applyFill="1" applyBorder="1" applyAlignment="1" applyProtection="1">
      <alignment horizontal="center"/>
      <protection locked="0"/>
    </xf>
    <xf numFmtId="0" fontId="6" fillId="34" borderId="13" xfId="0" applyFont="1" applyFill="1" applyBorder="1" applyAlignment="1" applyProtection="1">
      <alignment horizontal="center"/>
      <protection locked="0"/>
    </xf>
    <xf numFmtId="0" fontId="0" fillId="0" borderId="0" xfId="0" applyFont="1" applyAlignment="1" applyProtection="1">
      <alignment horizontal="left" vertical="center" wrapText="1"/>
      <protection hidden="1"/>
    </xf>
    <xf numFmtId="9" fontId="6" fillId="35" borderId="0" xfId="59" applyFont="1" applyFill="1" applyAlignment="1" applyProtection="1">
      <alignment horizontal="left" vertical="center" wrapText="1"/>
      <protection hidden="1"/>
    </xf>
    <xf numFmtId="0" fontId="9" fillId="19"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Percent 2" xfId="59"/>
    <cellStyle name="Percent 3"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ask@pfaasia.com,hello@pfaasia.com?subject=Need%20advice%20on%20mortgage%20plan" TargetMode="External" /><Relationship Id="rId3" Type="http://schemas.openxmlformats.org/officeDocument/2006/relationships/hyperlink" Target="mailto:ask@pfaasia.com,hello@pfaasia.com?subject=Need%20advice%20on%20mortgage%20plan" TargetMode="External" /><Relationship Id="rId4" Type="http://schemas.openxmlformats.org/officeDocument/2006/relationships/image" Target="../media/image2.jpeg" /><Relationship Id="rId5" Type="http://schemas.openxmlformats.org/officeDocument/2006/relationships/image" Target="../media/image3.png" /><Relationship Id="rId6"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123825</xdr:rowOff>
    </xdr:from>
    <xdr:to>
      <xdr:col>14</xdr:col>
      <xdr:colOff>66675</xdr:colOff>
      <xdr:row>9</xdr:row>
      <xdr:rowOff>66675</xdr:rowOff>
    </xdr:to>
    <xdr:grpSp>
      <xdr:nvGrpSpPr>
        <xdr:cNvPr id="1" name="Group 166"/>
        <xdr:cNvGrpSpPr>
          <a:grpSpLocks/>
        </xdr:cNvGrpSpPr>
      </xdr:nvGrpSpPr>
      <xdr:grpSpPr>
        <a:xfrm flipV="1">
          <a:off x="762000" y="1790700"/>
          <a:ext cx="8734425" cy="76200"/>
          <a:chOff x="816" y="720"/>
          <a:chExt cx="4944" cy="2813"/>
        </a:xfrm>
        <a:solidFill>
          <a:srgbClr val="FFFFFF"/>
        </a:solidFill>
      </xdr:grpSpPr>
      <xdr:sp>
        <xdr:nvSpPr>
          <xdr:cNvPr id="2" name="Rectangle 167"/>
          <xdr:cNvSpPr>
            <a:spLocks/>
          </xdr:cNvSpPr>
        </xdr:nvSpPr>
        <xdr:spPr>
          <a:xfrm>
            <a:off x="4929" y="720"/>
            <a:ext cx="831" cy="563"/>
          </a:xfrm>
          <a:prstGeom prst="rect">
            <a:avLst/>
          </a:prstGeom>
          <a:solidFill>
            <a:srgbClr val="99FFCC"/>
          </a:solidFill>
          <a:ln w="9525" cmpd="sng">
            <a:noFill/>
          </a:ln>
        </xdr:spPr>
        <xdr:txBody>
          <a:bodyPr vertOverflow="clip" wrap="square"/>
          <a:p>
            <a:pPr algn="l">
              <a:defRPr/>
            </a:pPr>
            <a:r>
              <a:rPr lang="en-US" cap="none" sz="1600" b="0" i="0" u="none" baseline="0">
                <a:solidFill>
                  <a:srgbClr val="FF0000"/>
                </a:solidFill>
              </a:rPr>
              <a:t>Other Courses
</a:t>
            </a:r>
          </a:p>
        </xdr:txBody>
      </xdr:sp>
      <xdr:sp>
        <xdr:nvSpPr>
          <xdr:cNvPr id="3" name="Rectangle 168"/>
          <xdr:cNvSpPr>
            <a:spLocks/>
          </xdr:cNvSpPr>
        </xdr:nvSpPr>
        <xdr:spPr>
          <a:xfrm>
            <a:off x="4104" y="720"/>
            <a:ext cx="838" cy="563"/>
          </a:xfrm>
          <a:prstGeom prst="rect">
            <a:avLst/>
          </a:prstGeom>
          <a:solidFill>
            <a:srgbClr val="FFCCFF"/>
          </a:solidFill>
          <a:ln w="9525" cmpd="sng">
            <a:noFill/>
          </a:ln>
        </xdr:spPr>
        <xdr:txBody>
          <a:bodyPr vertOverflow="clip" wrap="square"/>
          <a:p>
            <a:pPr algn="l">
              <a:defRPr/>
            </a:pPr>
            <a:r>
              <a:rPr lang="en-US" cap="none" sz="1600" b="0" i="0" u="none" baseline="0">
                <a:solidFill>
                  <a:srgbClr val="FF0000"/>
                </a:solidFill>
              </a:rPr>
              <a:t>Science
</a:t>
            </a:r>
          </a:p>
        </xdr:txBody>
      </xdr:sp>
      <xdr:sp>
        <xdr:nvSpPr>
          <xdr:cNvPr id="4" name="Rectangle 169"/>
          <xdr:cNvSpPr>
            <a:spLocks/>
          </xdr:cNvSpPr>
        </xdr:nvSpPr>
        <xdr:spPr>
          <a:xfrm>
            <a:off x="2472" y="720"/>
            <a:ext cx="819" cy="563"/>
          </a:xfrm>
          <a:prstGeom prst="rect">
            <a:avLst/>
          </a:prstGeom>
          <a:noFill/>
          <a:ln w="9525" cmpd="sng">
            <a:noFill/>
          </a:ln>
        </xdr:spPr>
        <xdr:txBody>
          <a:bodyPr vertOverflow="clip" wrap="square"/>
          <a:p>
            <a:pPr algn="l">
              <a:defRPr/>
            </a:pPr>
            <a:r>
              <a:rPr lang="en-US" cap="none" sz="1400" b="0" i="0" u="none" baseline="0">
                <a:solidFill>
                  <a:srgbClr val="FF0000"/>
                </a:solidFill>
              </a:rPr>
              <a:t>Other Courses
</a:t>
            </a:r>
          </a:p>
        </xdr:txBody>
      </xdr:sp>
      <xdr:sp>
        <xdr:nvSpPr>
          <xdr:cNvPr id="5" name="Rectangle 170"/>
          <xdr:cNvSpPr>
            <a:spLocks/>
          </xdr:cNvSpPr>
        </xdr:nvSpPr>
        <xdr:spPr>
          <a:xfrm>
            <a:off x="1559" y="720"/>
            <a:ext cx="913" cy="563"/>
          </a:xfrm>
          <a:prstGeom prst="rect">
            <a:avLst/>
          </a:prstGeom>
          <a:noFill/>
          <a:ln w="9525" cmpd="sng">
            <a:noFill/>
          </a:ln>
        </xdr:spPr>
        <xdr:txBody>
          <a:bodyPr vertOverflow="clip" wrap="square"/>
          <a:p>
            <a:pPr algn="l">
              <a:defRPr/>
            </a:pPr>
            <a:r>
              <a:rPr lang="en-US" cap="none" sz="1400" b="0" i="0" u="none" baseline="0">
                <a:solidFill>
                  <a:srgbClr val="FF0000"/>
                </a:solidFill>
              </a:rPr>
              <a:t>Science
</a:t>
            </a:r>
          </a:p>
        </xdr:txBody>
      </xdr:sp>
      <xdr:sp>
        <xdr:nvSpPr>
          <xdr:cNvPr id="6" name="Rectangle 171"/>
          <xdr:cNvSpPr>
            <a:spLocks/>
          </xdr:cNvSpPr>
        </xdr:nvSpPr>
        <xdr:spPr>
          <a:xfrm>
            <a:off x="4929" y="3533"/>
            <a:ext cx="831" cy="0"/>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38,000
</a:t>
            </a:r>
          </a:p>
        </xdr:txBody>
      </xdr:sp>
      <xdr:sp>
        <xdr:nvSpPr>
          <xdr:cNvPr id="7" name="Rectangle 172"/>
          <xdr:cNvSpPr>
            <a:spLocks/>
          </xdr:cNvSpPr>
        </xdr:nvSpPr>
        <xdr:spPr>
          <a:xfrm>
            <a:off x="4104" y="3533"/>
            <a:ext cx="838" cy="0"/>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41,000
</a:t>
            </a:r>
          </a:p>
        </xdr:txBody>
      </xdr:sp>
      <xdr:sp>
        <xdr:nvSpPr>
          <xdr:cNvPr id="8" name="Rectangle 173"/>
          <xdr:cNvSpPr>
            <a:spLocks/>
          </xdr:cNvSpPr>
        </xdr:nvSpPr>
        <xdr:spPr>
          <a:xfrm>
            <a:off x="3290" y="3533"/>
            <a:ext cx="812" cy="0"/>
          </a:xfrm>
          <a:prstGeom prst="rect">
            <a:avLst/>
          </a:prstGeom>
          <a:noFill/>
          <a:ln w="9525" cmpd="sng">
            <a:noFill/>
          </a:ln>
        </xdr:spPr>
        <xdr:txBody>
          <a:bodyPr vertOverflow="clip" wrap="square"/>
          <a:p>
            <a:pPr algn="l">
              <a:defRPr/>
            </a:pPr>
            <a:r>
              <a:rPr lang="en-US" cap="none" sz="1400" b="0" i="0" u="none" baseline="0">
                <a:solidFill>
                  <a:srgbClr val="000000"/>
                </a:solidFill>
              </a:rPr>
              <a:t>30,000
</a:t>
            </a:r>
          </a:p>
        </xdr:txBody>
      </xdr:sp>
      <xdr:sp>
        <xdr:nvSpPr>
          <xdr:cNvPr id="9" name="Rectangle 174"/>
          <xdr:cNvSpPr>
            <a:spLocks/>
          </xdr:cNvSpPr>
        </xdr:nvSpPr>
        <xdr:spPr>
          <a:xfrm>
            <a:off x="2472" y="3533"/>
            <a:ext cx="819" cy="0"/>
          </a:xfrm>
          <a:prstGeom prst="rect">
            <a:avLst/>
          </a:prstGeom>
          <a:noFill/>
          <a:ln w="9525" cmpd="sng">
            <a:noFill/>
          </a:ln>
        </xdr:spPr>
        <xdr:txBody>
          <a:bodyPr vertOverflow="clip" wrap="square"/>
          <a:p>
            <a:pPr algn="l">
              <a:defRPr/>
            </a:pPr>
            <a:r>
              <a:rPr lang="en-US" cap="none" sz="1400" b="0" i="0" u="none" baseline="0">
                <a:solidFill>
                  <a:srgbClr val="000000"/>
                </a:solidFill>
              </a:rPr>
              <a:t>8,000 (3 yrs)
</a:t>
            </a:r>
          </a:p>
        </xdr:txBody>
      </xdr:sp>
      <xdr:sp>
        <xdr:nvSpPr>
          <xdr:cNvPr id="10" name="Rectangle 175"/>
          <xdr:cNvSpPr>
            <a:spLocks/>
          </xdr:cNvSpPr>
        </xdr:nvSpPr>
        <xdr:spPr>
          <a:xfrm>
            <a:off x="1559" y="3533"/>
            <a:ext cx="913" cy="0"/>
          </a:xfrm>
          <a:prstGeom prst="rect">
            <a:avLst/>
          </a:prstGeom>
          <a:noFill/>
          <a:ln w="9525" cmpd="sng">
            <a:noFill/>
          </a:ln>
        </xdr:spPr>
        <xdr:txBody>
          <a:bodyPr vertOverflow="clip" wrap="square"/>
          <a:p>
            <a:pPr algn="l">
              <a:defRPr/>
            </a:pPr>
            <a:r>
              <a:rPr lang="en-US" cap="none" sz="1400" b="0" i="0" u="none" baseline="0">
                <a:solidFill>
                  <a:srgbClr val="000000"/>
                </a:solidFill>
              </a:rPr>
              <a:t>11,000 (3 yrs)
</a:t>
            </a:r>
          </a:p>
        </xdr:txBody>
      </xdr:sp>
      <xdr:sp>
        <xdr:nvSpPr>
          <xdr:cNvPr id="11" name="Rectangle 176"/>
          <xdr:cNvSpPr>
            <a:spLocks/>
          </xdr:cNvSpPr>
        </xdr:nvSpPr>
        <xdr:spPr>
          <a:xfrm>
            <a:off x="816" y="3533"/>
            <a:ext cx="743" cy="0"/>
          </a:xfrm>
          <a:prstGeom prst="rect">
            <a:avLst/>
          </a:prstGeom>
          <a:noFill/>
          <a:ln w="9525" cmpd="sng">
            <a:noFill/>
          </a:ln>
        </xdr:spPr>
        <xdr:txBody>
          <a:bodyPr vertOverflow="clip" wrap="square"/>
          <a:p>
            <a:pPr algn="l">
              <a:defRPr/>
            </a:pPr>
            <a:r>
              <a:rPr lang="en-US" cap="none" sz="1400" b="0" i="0" u="none" baseline="0">
                <a:solidFill>
                  <a:srgbClr val="333399"/>
                </a:solidFill>
              </a:rPr>
              <a:t>Government
</a:t>
            </a:r>
          </a:p>
        </xdr:txBody>
      </xdr:sp>
      <xdr:sp>
        <xdr:nvSpPr>
          <xdr:cNvPr id="12" name="Rectangle 177"/>
          <xdr:cNvSpPr>
            <a:spLocks/>
          </xdr:cNvSpPr>
        </xdr:nvSpPr>
        <xdr:spPr>
          <a:xfrm>
            <a:off x="4929" y="2970"/>
            <a:ext cx="831" cy="563"/>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70,000
</a:t>
            </a:r>
          </a:p>
        </xdr:txBody>
      </xdr:sp>
      <xdr:sp>
        <xdr:nvSpPr>
          <xdr:cNvPr id="13" name="Rectangle 178"/>
          <xdr:cNvSpPr>
            <a:spLocks/>
          </xdr:cNvSpPr>
        </xdr:nvSpPr>
        <xdr:spPr>
          <a:xfrm>
            <a:off x="4104" y="2970"/>
            <a:ext cx="838" cy="563"/>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80,000
</a:t>
            </a:r>
          </a:p>
        </xdr:txBody>
      </xdr:sp>
      <xdr:sp>
        <xdr:nvSpPr>
          <xdr:cNvPr id="14" name="Rectangle 179"/>
          <xdr:cNvSpPr>
            <a:spLocks/>
          </xdr:cNvSpPr>
        </xdr:nvSpPr>
        <xdr:spPr>
          <a:xfrm>
            <a:off x="3290" y="2970"/>
            <a:ext cx="812" cy="563"/>
          </a:xfrm>
          <a:prstGeom prst="rect">
            <a:avLst/>
          </a:prstGeom>
          <a:noFill/>
          <a:ln w="9525" cmpd="sng">
            <a:noFill/>
          </a:ln>
        </xdr:spPr>
        <xdr:txBody>
          <a:bodyPr vertOverflow="clip" wrap="square"/>
          <a:p>
            <a:pPr algn="l">
              <a:defRPr/>
            </a:pPr>
            <a:r>
              <a:rPr lang="en-US" cap="none" sz="1400" b="0" i="0" u="none" baseline="0">
                <a:solidFill>
                  <a:srgbClr val="000000"/>
                </a:solidFill>
              </a:rPr>
              <a:t>30,000
</a:t>
            </a:r>
          </a:p>
        </xdr:txBody>
      </xdr:sp>
      <xdr:sp>
        <xdr:nvSpPr>
          <xdr:cNvPr id="15" name="Rectangle 180"/>
          <xdr:cNvSpPr>
            <a:spLocks/>
          </xdr:cNvSpPr>
        </xdr:nvSpPr>
        <xdr:spPr>
          <a:xfrm>
            <a:off x="2472" y="2970"/>
            <a:ext cx="819" cy="563"/>
          </a:xfrm>
          <a:prstGeom prst="rect">
            <a:avLst/>
          </a:prstGeom>
          <a:noFill/>
          <a:ln w="9525" cmpd="sng">
            <a:noFill/>
          </a:ln>
        </xdr:spPr>
        <xdr:txBody>
          <a:bodyPr vertOverflow="clip" wrap="square"/>
          <a:p>
            <a:pPr algn="l">
              <a:defRPr/>
            </a:pPr>
            <a:r>
              <a:rPr lang="en-US" cap="none" sz="1400" b="0" i="0" u="none" baseline="0">
                <a:solidFill>
                  <a:srgbClr val="000000"/>
                </a:solidFill>
              </a:rPr>
              <a:t>40,000 (3 yrs)
</a:t>
            </a:r>
          </a:p>
        </xdr:txBody>
      </xdr:sp>
      <xdr:sp>
        <xdr:nvSpPr>
          <xdr:cNvPr id="16" name="Rectangle 181"/>
          <xdr:cNvSpPr>
            <a:spLocks/>
          </xdr:cNvSpPr>
        </xdr:nvSpPr>
        <xdr:spPr>
          <a:xfrm>
            <a:off x="1559" y="2970"/>
            <a:ext cx="913" cy="563"/>
          </a:xfrm>
          <a:prstGeom prst="rect">
            <a:avLst/>
          </a:prstGeom>
          <a:noFill/>
          <a:ln w="9525" cmpd="sng">
            <a:noFill/>
          </a:ln>
        </xdr:spPr>
        <xdr:txBody>
          <a:bodyPr vertOverflow="clip" wrap="square"/>
          <a:p>
            <a:pPr algn="l">
              <a:defRPr/>
            </a:pPr>
            <a:r>
              <a:rPr lang="en-US" cap="none" sz="1400" b="0" i="0" u="none" baseline="0">
                <a:solidFill>
                  <a:srgbClr val="000000"/>
                </a:solidFill>
              </a:rPr>
              <a:t>50,000 (3 yrs)
</a:t>
            </a:r>
          </a:p>
        </xdr:txBody>
      </xdr:sp>
      <xdr:sp>
        <xdr:nvSpPr>
          <xdr:cNvPr id="17" name="Rectangle 182"/>
          <xdr:cNvSpPr>
            <a:spLocks/>
          </xdr:cNvSpPr>
        </xdr:nvSpPr>
        <xdr:spPr>
          <a:xfrm>
            <a:off x="816" y="2970"/>
            <a:ext cx="743" cy="563"/>
          </a:xfrm>
          <a:prstGeom prst="rect">
            <a:avLst/>
          </a:prstGeom>
          <a:noFill/>
          <a:ln w="9525" cmpd="sng">
            <a:noFill/>
          </a:ln>
        </xdr:spPr>
        <xdr:txBody>
          <a:bodyPr vertOverflow="clip" wrap="square"/>
          <a:p>
            <a:pPr algn="l">
              <a:defRPr/>
            </a:pPr>
            <a:r>
              <a:rPr lang="en-US" cap="none" sz="1400" b="0" i="0" u="none" baseline="0">
                <a:solidFill>
                  <a:srgbClr val="333399"/>
                </a:solidFill>
              </a:rPr>
              <a:t>Private
</a:t>
            </a:r>
          </a:p>
        </xdr:txBody>
      </xdr:sp>
      <xdr:sp>
        <xdr:nvSpPr>
          <xdr:cNvPr id="18" name="Rectangle 183"/>
          <xdr:cNvSpPr>
            <a:spLocks/>
          </xdr:cNvSpPr>
        </xdr:nvSpPr>
        <xdr:spPr>
          <a:xfrm>
            <a:off x="816" y="2970"/>
            <a:ext cx="4944" cy="0"/>
          </a:xfrm>
          <a:prstGeom prst="rect">
            <a:avLst/>
          </a:prstGeom>
          <a:solidFill>
            <a:srgbClr val="FFFFCC"/>
          </a:solidFill>
          <a:ln w="9525" cmpd="sng">
            <a:noFill/>
          </a:ln>
        </xdr:spPr>
        <xdr:txBody>
          <a:bodyPr vertOverflow="clip" wrap="square"/>
          <a:p>
            <a:pPr algn="l">
              <a:defRPr/>
            </a:pPr>
            <a:r>
              <a:rPr lang="en-US" cap="none" sz="1400" b="0" i="0" u="none" baseline="0">
                <a:solidFill>
                  <a:srgbClr val="0066CC"/>
                </a:solidFill>
              </a:rPr>
              <a:t>Malaysia
</a:t>
            </a:r>
          </a:p>
        </xdr:txBody>
      </xdr:sp>
      <xdr:sp>
        <xdr:nvSpPr>
          <xdr:cNvPr id="19" name="Rectangle 184"/>
          <xdr:cNvSpPr>
            <a:spLocks/>
          </xdr:cNvSpPr>
        </xdr:nvSpPr>
        <xdr:spPr>
          <a:xfrm>
            <a:off x="4929" y="2970"/>
            <a:ext cx="831" cy="0"/>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183,000
</a:t>
            </a:r>
          </a:p>
        </xdr:txBody>
      </xdr:sp>
      <xdr:sp>
        <xdr:nvSpPr>
          <xdr:cNvPr id="20" name="Rectangle 185"/>
          <xdr:cNvSpPr>
            <a:spLocks/>
          </xdr:cNvSpPr>
        </xdr:nvSpPr>
        <xdr:spPr>
          <a:xfrm>
            <a:off x="4104" y="2970"/>
            <a:ext cx="838" cy="0"/>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191,000
</a:t>
            </a:r>
          </a:p>
        </xdr:txBody>
      </xdr:sp>
      <xdr:sp>
        <xdr:nvSpPr>
          <xdr:cNvPr id="21" name="Rectangle 186"/>
          <xdr:cNvSpPr>
            <a:spLocks/>
          </xdr:cNvSpPr>
        </xdr:nvSpPr>
        <xdr:spPr>
          <a:xfrm>
            <a:off x="3290" y="2970"/>
            <a:ext cx="812" cy="0"/>
          </a:xfrm>
          <a:prstGeom prst="rect">
            <a:avLst/>
          </a:prstGeom>
          <a:noFill/>
          <a:ln w="9525" cmpd="sng">
            <a:noFill/>
          </a:ln>
        </xdr:spPr>
        <xdr:txBody>
          <a:bodyPr vertOverflow="clip" wrap="square"/>
          <a:p>
            <a:pPr algn="l">
              <a:defRPr/>
            </a:pPr>
            <a:r>
              <a:rPr lang="en-US" cap="none" sz="1400" b="0" i="0" u="none" baseline="0">
                <a:solidFill>
                  <a:srgbClr val="000000"/>
                </a:solidFill>
              </a:rPr>
              <a:t>59,000 (3 yrs)
</a:t>
            </a:r>
            <a:r>
              <a:rPr lang="en-US" cap="none" sz="1400" b="0" i="0" u="none" baseline="0">
                <a:solidFill>
                  <a:srgbClr val="000000"/>
                </a:solidFill>
              </a:rPr>
              <a:t>79,000 (4 yrs)
</a:t>
            </a:r>
          </a:p>
        </xdr:txBody>
      </xdr:sp>
      <xdr:sp>
        <xdr:nvSpPr>
          <xdr:cNvPr id="22" name="Rectangle 187"/>
          <xdr:cNvSpPr>
            <a:spLocks/>
          </xdr:cNvSpPr>
        </xdr:nvSpPr>
        <xdr:spPr>
          <a:xfrm>
            <a:off x="2472" y="2970"/>
            <a:ext cx="819" cy="0"/>
          </a:xfrm>
          <a:prstGeom prst="rect">
            <a:avLst/>
          </a:prstGeom>
          <a:noFill/>
          <a:ln w="9525" cmpd="sng">
            <a:noFill/>
          </a:ln>
        </xdr:spPr>
        <xdr:txBody>
          <a:bodyPr vertOverflow="clip" wrap="square"/>
          <a:p>
            <a:pPr algn="l">
              <a:defRPr/>
            </a:pPr>
            <a:r>
              <a:rPr lang="en-US" cap="none" sz="1400" b="0" i="0" u="none" baseline="0">
                <a:solidFill>
                  <a:srgbClr val="000000"/>
                </a:solidFill>
              </a:rPr>
              <a:t>79,000 (3 yrs)
</a:t>
            </a:r>
          </a:p>
        </xdr:txBody>
      </xdr:sp>
      <xdr:sp>
        <xdr:nvSpPr>
          <xdr:cNvPr id="23" name="Rectangle 188"/>
          <xdr:cNvSpPr>
            <a:spLocks/>
          </xdr:cNvSpPr>
        </xdr:nvSpPr>
        <xdr:spPr>
          <a:xfrm>
            <a:off x="1559" y="2970"/>
            <a:ext cx="913" cy="0"/>
          </a:xfrm>
          <a:prstGeom prst="rect">
            <a:avLst/>
          </a:prstGeom>
          <a:noFill/>
          <a:ln w="9525" cmpd="sng">
            <a:noFill/>
          </a:ln>
        </xdr:spPr>
        <xdr:txBody>
          <a:bodyPr vertOverflow="clip" wrap="square"/>
          <a:p>
            <a:pPr algn="l">
              <a:defRPr/>
            </a:pPr>
            <a:r>
              <a:rPr lang="en-US" cap="none" sz="1400" b="0" i="0" u="none" baseline="0">
                <a:solidFill>
                  <a:srgbClr val="000000"/>
                </a:solidFill>
              </a:rPr>
              <a:t>112,000 (4 yrs)
</a:t>
            </a:r>
          </a:p>
        </xdr:txBody>
      </xdr:sp>
      <xdr:sp>
        <xdr:nvSpPr>
          <xdr:cNvPr id="24" name="Rectangle 189"/>
          <xdr:cNvSpPr>
            <a:spLocks/>
          </xdr:cNvSpPr>
        </xdr:nvSpPr>
        <xdr:spPr>
          <a:xfrm>
            <a:off x="816" y="2970"/>
            <a:ext cx="743" cy="0"/>
          </a:xfrm>
          <a:prstGeom prst="rect">
            <a:avLst/>
          </a:prstGeom>
          <a:noFill/>
          <a:ln w="9525" cmpd="sng">
            <a:noFill/>
          </a:ln>
        </xdr:spPr>
        <xdr:txBody>
          <a:bodyPr vertOverflow="clip" wrap="square"/>
          <a:p>
            <a:pPr algn="l">
              <a:defRPr/>
            </a:pPr>
            <a:r>
              <a:rPr lang="en-US" cap="none" sz="1400" b="0" i="0" u="none" baseline="0">
                <a:solidFill>
                  <a:srgbClr val="0066CC"/>
                </a:solidFill>
              </a:rPr>
              <a:t>New Zealand
</a:t>
            </a:r>
          </a:p>
        </xdr:txBody>
      </xdr:sp>
      <xdr:sp>
        <xdr:nvSpPr>
          <xdr:cNvPr id="25" name="Rectangle 190"/>
          <xdr:cNvSpPr>
            <a:spLocks/>
          </xdr:cNvSpPr>
        </xdr:nvSpPr>
        <xdr:spPr>
          <a:xfrm>
            <a:off x="4929" y="2408"/>
            <a:ext cx="831" cy="563"/>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130,000
</a:t>
            </a:r>
          </a:p>
        </xdr:txBody>
      </xdr:sp>
      <xdr:sp>
        <xdr:nvSpPr>
          <xdr:cNvPr id="26" name="Rectangle 191"/>
          <xdr:cNvSpPr>
            <a:spLocks/>
          </xdr:cNvSpPr>
        </xdr:nvSpPr>
        <xdr:spPr>
          <a:xfrm>
            <a:off x="4104" y="2408"/>
            <a:ext cx="838" cy="563"/>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183,000
</a:t>
            </a:r>
          </a:p>
        </xdr:txBody>
      </xdr:sp>
      <xdr:sp>
        <xdr:nvSpPr>
          <xdr:cNvPr id="27" name="Rectangle 192"/>
          <xdr:cNvSpPr>
            <a:spLocks/>
          </xdr:cNvSpPr>
        </xdr:nvSpPr>
        <xdr:spPr>
          <a:xfrm>
            <a:off x="3290" y="2408"/>
            <a:ext cx="812" cy="563"/>
          </a:xfrm>
          <a:prstGeom prst="rect">
            <a:avLst/>
          </a:prstGeom>
          <a:noFill/>
          <a:ln w="9525" cmpd="sng">
            <a:noFill/>
          </a:ln>
        </xdr:spPr>
        <xdr:txBody>
          <a:bodyPr vertOverflow="clip" wrap="square"/>
          <a:p>
            <a:pPr algn="l">
              <a:defRPr/>
            </a:pPr>
            <a:r>
              <a:rPr lang="en-US" cap="none" sz="1400" b="0" i="0" u="none" baseline="0">
                <a:solidFill>
                  <a:srgbClr val="000000"/>
                </a:solidFill>
              </a:rPr>
              <a:t>73,000 (3 yrs)
</a:t>
            </a:r>
            <a:r>
              <a:rPr lang="en-US" cap="none" sz="1400" b="0" i="0" u="none" baseline="0">
                <a:solidFill>
                  <a:srgbClr val="000000"/>
                </a:solidFill>
              </a:rPr>
              <a:t>97,000 (4 yrs)
</a:t>
            </a:r>
          </a:p>
        </xdr:txBody>
      </xdr:sp>
      <xdr:sp>
        <xdr:nvSpPr>
          <xdr:cNvPr id="28" name="Rectangle 193"/>
          <xdr:cNvSpPr>
            <a:spLocks/>
          </xdr:cNvSpPr>
        </xdr:nvSpPr>
        <xdr:spPr>
          <a:xfrm>
            <a:off x="2472" y="2408"/>
            <a:ext cx="819" cy="563"/>
          </a:xfrm>
          <a:prstGeom prst="rect">
            <a:avLst/>
          </a:prstGeom>
          <a:noFill/>
          <a:ln w="9525" cmpd="sng">
            <a:noFill/>
          </a:ln>
        </xdr:spPr>
        <xdr:txBody>
          <a:bodyPr vertOverflow="clip" wrap="square"/>
          <a:p>
            <a:pPr algn="l">
              <a:defRPr/>
            </a:pPr>
            <a:r>
              <a:rPr lang="en-US" cap="none" sz="1400" b="0" i="0" u="none" baseline="0">
                <a:solidFill>
                  <a:srgbClr val="000000"/>
                </a:solidFill>
              </a:rPr>
              <a:t>57,000 (3 yrs)
</a:t>
            </a:r>
          </a:p>
        </xdr:txBody>
      </xdr:sp>
      <xdr:sp>
        <xdr:nvSpPr>
          <xdr:cNvPr id="29" name="Rectangle 194"/>
          <xdr:cNvSpPr>
            <a:spLocks/>
          </xdr:cNvSpPr>
        </xdr:nvSpPr>
        <xdr:spPr>
          <a:xfrm>
            <a:off x="1559" y="2408"/>
            <a:ext cx="913" cy="563"/>
          </a:xfrm>
          <a:prstGeom prst="rect">
            <a:avLst/>
          </a:prstGeom>
          <a:noFill/>
          <a:ln w="9525" cmpd="sng">
            <a:noFill/>
          </a:ln>
        </xdr:spPr>
        <xdr:txBody>
          <a:bodyPr vertOverflow="clip" wrap="square"/>
          <a:p>
            <a:pPr algn="l">
              <a:defRPr/>
            </a:pPr>
            <a:r>
              <a:rPr lang="en-US" cap="none" sz="1400" b="0" i="0" u="none" baseline="0">
                <a:solidFill>
                  <a:srgbClr val="000000"/>
                </a:solidFill>
              </a:rPr>
              <a:t>86,000 (4 yrs)
</a:t>
            </a:r>
          </a:p>
        </xdr:txBody>
      </xdr:sp>
      <xdr:sp>
        <xdr:nvSpPr>
          <xdr:cNvPr id="30" name="Rectangle 195"/>
          <xdr:cNvSpPr>
            <a:spLocks/>
          </xdr:cNvSpPr>
        </xdr:nvSpPr>
        <xdr:spPr>
          <a:xfrm>
            <a:off x="816" y="2408"/>
            <a:ext cx="743" cy="563"/>
          </a:xfrm>
          <a:prstGeom prst="rect">
            <a:avLst/>
          </a:prstGeom>
          <a:noFill/>
          <a:ln w="9525" cmpd="sng">
            <a:noFill/>
          </a:ln>
        </xdr:spPr>
        <xdr:txBody>
          <a:bodyPr vertOverflow="clip" wrap="square"/>
          <a:p>
            <a:pPr algn="l">
              <a:defRPr/>
            </a:pPr>
            <a:r>
              <a:rPr lang="en-US" cap="none" sz="1400" b="0" i="0" u="none" baseline="0">
                <a:solidFill>
                  <a:srgbClr val="0066CC"/>
                </a:solidFill>
              </a:rPr>
              <a:t>Canada
</a:t>
            </a:r>
          </a:p>
        </xdr:txBody>
      </xdr:sp>
      <xdr:sp>
        <xdr:nvSpPr>
          <xdr:cNvPr id="31" name="Rectangle 196"/>
          <xdr:cNvSpPr>
            <a:spLocks/>
          </xdr:cNvSpPr>
        </xdr:nvSpPr>
        <xdr:spPr>
          <a:xfrm>
            <a:off x="4929" y="2408"/>
            <a:ext cx="831" cy="0"/>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164,000
</a:t>
            </a:r>
          </a:p>
        </xdr:txBody>
      </xdr:sp>
      <xdr:sp>
        <xdr:nvSpPr>
          <xdr:cNvPr id="32" name="Rectangle 197"/>
          <xdr:cNvSpPr>
            <a:spLocks/>
          </xdr:cNvSpPr>
        </xdr:nvSpPr>
        <xdr:spPr>
          <a:xfrm>
            <a:off x="4104" y="2408"/>
            <a:ext cx="838" cy="0"/>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213,000
</a:t>
            </a:r>
          </a:p>
        </xdr:txBody>
      </xdr:sp>
      <xdr:sp>
        <xdr:nvSpPr>
          <xdr:cNvPr id="33" name="Rectangle 198"/>
          <xdr:cNvSpPr>
            <a:spLocks/>
          </xdr:cNvSpPr>
        </xdr:nvSpPr>
        <xdr:spPr>
          <a:xfrm>
            <a:off x="3290" y="2408"/>
            <a:ext cx="812" cy="0"/>
          </a:xfrm>
          <a:prstGeom prst="rect">
            <a:avLst/>
          </a:prstGeom>
          <a:noFill/>
          <a:ln w="9525" cmpd="sng">
            <a:noFill/>
          </a:ln>
        </xdr:spPr>
        <xdr:txBody>
          <a:bodyPr vertOverflow="clip" wrap="square"/>
          <a:p>
            <a:pPr algn="l">
              <a:defRPr/>
            </a:pPr>
            <a:r>
              <a:rPr lang="en-US" cap="none" sz="1400" b="0" i="0" u="none" baseline="0">
                <a:solidFill>
                  <a:srgbClr val="000000"/>
                </a:solidFill>
              </a:rPr>
              <a:t>78,000 (3 yrs)
</a:t>
            </a:r>
            <a:r>
              <a:rPr lang="en-US" cap="none" sz="1400" b="0" i="0" u="none" baseline="0">
                <a:solidFill>
                  <a:srgbClr val="000000"/>
                </a:solidFill>
              </a:rPr>
              <a:t>104,000 (4 yrs)
</a:t>
            </a:r>
          </a:p>
        </xdr:txBody>
      </xdr:sp>
      <xdr:sp>
        <xdr:nvSpPr>
          <xdr:cNvPr id="34" name="Rectangle 199"/>
          <xdr:cNvSpPr>
            <a:spLocks/>
          </xdr:cNvSpPr>
        </xdr:nvSpPr>
        <xdr:spPr>
          <a:xfrm>
            <a:off x="2472" y="2408"/>
            <a:ext cx="819" cy="0"/>
          </a:xfrm>
          <a:prstGeom prst="rect">
            <a:avLst/>
          </a:prstGeom>
          <a:noFill/>
          <a:ln w="9525" cmpd="sng">
            <a:noFill/>
          </a:ln>
        </xdr:spPr>
        <xdr:txBody>
          <a:bodyPr vertOverflow="clip" wrap="square"/>
          <a:p>
            <a:pPr algn="l">
              <a:defRPr/>
            </a:pPr>
            <a:r>
              <a:rPr lang="en-US" cap="none" sz="1400" b="0" i="0" u="none" baseline="0">
                <a:solidFill>
                  <a:srgbClr val="000000"/>
                </a:solidFill>
              </a:rPr>
              <a:t>86,000 (3 yrs)
</a:t>
            </a:r>
          </a:p>
        </xdr:txBody>
      </xdr:sp>
      <xdr:sp>
        <xdr:nvSpPr>
          <xdr:cNvPr id="35" name="Rectangle 200"/>
          <xdr:cNvSpPr>
            <a:spLocks/>
          </xdr:cNvSpPr>
        </xdr:nvSpPr>
        <xdr:spPr>
          <a:xfrm>
            <a:off x="1559" y="2408"/>
            <a:ext cx="913" cy="0"/>
          </a:xfrm>
          <a:prstGeom prst="rect">
            <a:avLst/>
          </a:prstGeom>
          <a:noFill/>
          <a:ln w="9525" cmpd="sng">
            <a:noFill/>
          </a:ln>
        </xdr:spPr>
        <xdr:txBody>
          <a:bodyPr vertOverflow="clip" wrap="square"/>
          <a:p>
            <a:pPr algn="l">
              <a:defRPr/>
            </a:pPr>
            <a:r>
              <a:rPr lang="en-US" cap="none" sz="1400" b="0" i="0" u="none" baseline="0">
                <a:solidFill>
                  <a:srgbClr val="000000"/>
                </a:solidFill>
              </a:rPr>
              <a:t>109,000 (4 yrs)
</a:t>
            </a:r>
          </a:p>
        </xdr:txBody>
      </xdr:sp>
      <xdr:sp>
        <xdr:nvSpPr>
          <xdr:cNvPr id="36" name="Rectangle 201"/>
          <xdr:cNvSpPr>
            <a:spLocks/>
          </xdr:cNvSpPr>
        </xdr:nvSpPr>
        <xdr:spPr>
          <a:xfrm>
            <a:off x="816" y="2408"/>
            <a:ext cx="743" cy="0"/>
          </a:xfrm>
          <a:prstGeom prst="rect">
            <a:avLst/>
          </a:prstGeom>
          <a:noFill/>
          <a:ln w="9525" cmpd="sng">
            <a:noFill/>
          </a:ln>
        </xdr:spPr>
        <xdr:txBody>
          <a:bodyPr vertOverflow="clip" wrap="square"/>
          <a:p>
            <a:pPr algn="l">
              <a:defRPr/>
            </a:pPr>
            <a:r>
              <a:rPr lang="en-US" cap="none" sz="1400" b="0" i="0" u="none" baseline="0">
                <a:solidFill>
                  <a:srgbClr val="0066CC"/>
                </a:solidFill>
              </a:rPr>
              <a:t>Australia
</a:t>
            </a:r>
          </a:p>
        </xdr:txBody>
      </xdr:sp>
      <xdr:sp>
        <xdr:nvSpPr>
          <xdr:cNvPr id="37" name="Rectangle 202"/>
          <xdr:cNvSpPr>
            <a:spLocks/>
          </xdr:cNvSpPr>
        </xdr:nvSpPr>
        <xdr:spPr>
          <a:xfrm>
            <a:off x="4929" y="1283"/>
            <a:ext cx="831" cy="563"/>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258,000
</a:t>
            </a:r>
          </a:p>
        </xdr:txBody>
      </xdr:sp>
      <xdr:sp>
        <xdr:nvSpPr>
          <xdr:cNvPr id="38" name="Rectangle 203"/>
          <xdr:cNvSpPr>
            <a:spLocks/>
          </xdr:cNvSpPr>
        </xdr:nvSpPr>
        <xdr:spPr>
          <a:xfrm>
            <a:off x="4104" y="1283"/>
            <a:ext cx="838" cy="563"/>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296,000
</a:t>
            </a:r>
          </a:p>
        </xdr:txBody>
      </xdr:sp>
      <xdr:sp>
        <xdr:nvSpPr>
          <xdr:cNvPr id="39" name="Rectangle 204"/>
          <xdr:cNvSpPr>
            <a:spLocks/>
          </xdr:cNvSpPr>
        </xdr:nvSpPr>
        <xdr:spPr>
          <a:xfrm>
            <a:off x="3290" y="1283"/>
            <a:ext cx="812" cy="563"/>
          </a:xfrm>
          <a:prstGeom prst="rect">
            <a:avLst/>
          </a:prstGeom>
          <a:noFill/>
          <a:ln w="9525" cmpd="sng">
            <a:noFill/>
          </a:ln>
        </xdr:spPr>
        <xdr:txBody>
          <a:bodyPr vertOverflow="clip" wrap="square"/>
          <a:p>
            <a:pPr algn="l">
              <a:defRPr/>
            </a:pPr>
            <a:r>
              <a:rPr lang="en-US" cap="none" sz="1400" b="0" i="0" u="none" baseline="0">
                <a:solidFill>
                  <a:srgbClr val="000000"/>
                </a:solidFill>
              </a:rPr>
              <a:t>152,000
</a:t>
            </a:r>
          </a:p>
        </xdr:txBody>
      </xdr:sp>
      <xdr:sp>
        <xdr:nvSpPr>
          <xdr:cNvPr id="40" name="Rectangle 205"/>
          <xdr:cNvSpPr>
            <a:spLocks/>
          </xdr:cNvSpPr>
        </xdr:nvSpPr>
        <xdr:spPr>
          <a:xfrm>
            <a:off x="2472" y="1283"/>
            <a:ext cx="819" cy="563"/>
          </a:xfrm>
          <a:prstGeom prst="rect">
            <a:avLst/>
          </a:prstGeom>
          <a:noFill/>
          <a:ln w="9525" cmpd="sng">
            <a:noFill/>
          </a:ln>
        </xdr:spPr>
        <xdr:txBody>
          <a:bodyPr vertOverflow="clip" wrap="square"/>
          <a:p>
            <a:pPr algn="l">
              <a:defRPr/>
            </a:pPr>
            <a:r>
              <a:rPr lang="en-US" cap="none" sz="1400" b="0" i="0" u="none" baseline="0">
                <a:solidFill>
                  <a:srgbClr val="000000"/>
                </a:solidFill>
              </a:rPr>
              <a:t>106,000 (4 yrs)
</a:t>
            </a:r>
          </a:p>
        </xdr:txBody>
      </xdr:sp>
      <xdr:sp>
        <xdr:nvSpPr>
          <xdr:cNvPr id="41" name="Rectangle 206"/>
          <xdr:cNvSpPr>
            <a:spLocks/>
          </xdr:cNvSpPr>
        </xdr:nvSpPr>
        <xdr:spPr>
          <a:xfrm>
            <a:off x="1559" y="1283"/>
            <a:ext cx="913" cy="563"/>
          </a:xfrm>
          <a:prstGeom prst="rect">
            <a:avLst/>
          </a:prstGeom>
          <a:noFill/>
          <a:ln w="9525" cmpd="sng">
            <a:noFill/>
          </a:ln>
        </xdr:spPr>
        <xdr:txBody>
          <a:bodyPr vertOverflow="clip" wrap="square"/>
          <a:p>
            <a:pPr algn="l">
              <a:defRPr/>
            </a:pPr>
            <a:r>
              <a:rPr lang="en-US" cap="none" sz="1400" b="0" i="0" u="none" baseline="0">
                <a:solidFill>
                  <a:srgbClr val="000000"/>
                </a:solidFill>
              </a:rPr>
              <a:t>144,000 (4 yrs)
</a:t>
            </a:r>
          </a:p>
        </xdr:txBody>
      </xdr:sp>
      <xdr:sp>
        <xdr:nvSpPr>
          <xdr:cNvPr id="42" name="Rectangle 207"/>
          <xdr:cNvSpPr>
            <a:spLocks/>
          </xdr:cNvSpPr>
        </xdr:nvSpPr>
        <xdr:spPr>
          <a:xfrm>
            <a:off x="816" y="1283"/>
            <a:ext cx="743" cy="563"/>
          </a:xfrm>
          <a:prstGeom prst="rect">
            <a:avLst/>
          </a:prstGeom>
          <a:noFill/>
          <a:ln w="9525" cmpd="sng">
            <a:noFill/>
          </a:ln>
        </xdr:spPr>
        <xdr:txBody>
          <a:bodyPr vertOverflow="clip" wrap="square"/>
          <a:p>
            <a:pPr algn="l">
              <a:defRPr/>
            </a:pPr>
            <a:r>
              <a:rPr lang="en-US" cap="none" sz="1400" b="0" i="0" u="none" baseline="0">
                <a:solidFill>
                  <a:srgbClr val="0066CC"/>
                </a:solidFill>
              </a:rPr>
              <a:t>USA
</a:t>
            </a:r>
          </a:p>
        </xdr:txBody>
      </xdr:sp>
      <xdr:sp>
        <xdr:nvSpPr>
          <xdr:cNvPr id="43" name="Rectangle 208"/>
          <xdr:cNvSpPr>
            <a:spLocks/>
          </xdr:cNvSpPr>
        </xdr:nvSpPr>
        <xdr:spPr>
          <a:xfrm>
            <a:off x="4929" y="1283"/>
            <a:ext cx="831" cy="0"/>
          </a:xfrm>
          <a:prstGeom prst="rect">
            <a:avLst/>
          </a:prstGeom>
          <a:solidFill>
            <a:srgbClr val="99FFCC"/>
          </a:solidFill>
          <a:ln w="9525" cmpd="sng">
            <a:noFill/>
          </a:ln>
        </xdr:spPr>
        <xdr:txBody>
          <a:bodyPr vertOverflow="clip" wrap="square"/>
          <a:p>
            <a:pPr algn="l">
              <a:defRPr/>
            </a:pPr>
            <a:r>
              <a:rPr lang="en-US" cap="none" sz="1600" b="0" i="0" u="none" baseline="0">
                <a:solidFill>
                  <a:srgbClr val="000000"/>
                </a:solidFill>
              </a:rPr>
              <a:t>253,000
</a:t>
            </a:r>
          </a:p>
        </xdr:txBody>
      </xdr:sp>
      <xdr:sp>
        <xdr:nvSpPr>
          <xdr:cNvPr id="44" name="Rectangle 209"/>
          <xdr:cNvSpPr>
            <a:spLocks/>
          </xdr:cNvSpPr>
        </xdr:nvSpPr>
        <xdr:spPr>
          <a:xfrm>
            <a:off x="4104" y="1283"/>
            <a:ext cx="838" cy="0"/>
          </a:xfrm>
          <a:prstGeom prst="rect">
            <a:avLst/>
          </a:prstGeom>
          <a:solidFill>
            <a:srgbClr val="FFCCFF"/>
          </a:solidFill>
          <a:ln w="9525" cmpd="sng">
            <a:noFill/>
          </a:ln>
        </xdr:spPr>
        <xdr:txBody>
          <a:bodyPr vertOverflow="clip" wrap="square"/>
          <a:p>
            <a:pPr algn="l">
              <a:defRPr/>
            </a:pPr>
            <a:r>
              <a:rPr lang="en-US" cap="none" sz="1600" b="0" i="0" u="none" baseline="0">
                <a:solidFill>
                  <a:srgbClr val="000000"/>
                </a:solidFill>
              </a:rPr>
              <a:t>283,000
</a:t>
            </a:r>
          </a:p>
        </xdr:txBody>
      </xdr:sp>
      <xdr:sp>
        <xdr:nvSpPr>
          <xdr:cNvPr id="45" name="Rectangle 210"/>
          <xdr:cNvSpPr>
            <a:spLocks/>
          </xdr:cNvSpPr>
        </xdr:nvSpPr>
        <xdr:spPr>
          <a:xfrm>
            <a:off x="3290" y="1283"/>
            <a:ext cx="812" cy="0"/>
          </a:xfrm>
          <a:prstGeom prst="rect">
            <a:avLst/>
          </a:prstGeom>
          <a:noFill/>
          <a:ln w="9525" cmpd="sng">
            <a:noFill/>
          </a:ln>
        </xdr:spPr>
        <xdr:txBody>
          <a:bodyPr vertOverflow="clip" wrap="square"/>
          <a:p>
            <a:pPr algn="l">
              <a:defRPr/>
            </a:pPr>
            <a:r>
              <a:rPr lang="en-US" cap="none" sz="1400" b="0" i="0" u="none" baseline="0">
                <a:solidFill>
                  <a:srgbClr val="000000"/>
                </a:solidFill>
              </a:rPr>
              <a:t>117,000
</a:t>
            </a:r>
          </a:p>
        </xdr:txBody>
      </xdr:sp>
      <xdr:sp>
        <xdr:nvSpPr>
          <xdr:cNvPr id="46" name="Rectangle 211"/>
          <xdr:cNvSpPr>
            <a:spLocks/>
          </xdr:cNvSpPr>
        </xdr:nvSpPr>
        <xdr:spPr>
          <a:xfrm>
            <a:off x="2472" y="1283"/>
            <a:ext cx="819" cy="0"/>
          </a:xfrm>
          <a:prstGeom prst="rect">
            <a:avLst/>
          </a:prstGeom>
          <a:noFill/>
          <a:ln w="9525" cmpd="sng">
            <a:noFill/>
          </a:ln>
        </xdr:spPr>
        <xdr:txBody>
          <a:bodyPr vertOverflow="clip" wrap="square"/>
          <a:p>
            <a:pPr algn="l">
              <a:defRPr/>
            </a:pPr>
            <a:r>
              <a:rPr lang="en-US" cap="none" sz="1400" b="0" i="0" u="none" baseline="0">
                <a:solidFill>
                  <a:srgbClr val="000000"/>
                </a:solidFill>
              </a:rPr>
              <a:t>136,000 (3 yrs)
</a:t>
            </a:r>
          </a:p>
        </xdr:txBody>
      </xdr:sp>
      <xdr:sp>
        <xdr:nvSpPr>
          <xdr:cNvPr id="47" name="Rectangle 212"/>
          <xdr:cNvSpPr>
            <a:spLocks/>
          </xdr:cNvSpPr>
        </xdr:nvSpPr>
        <xdr:spPr>
          <a:xfrm>
            <a:off x="1559" y="1283"/>
            <a:ext cx="913" cy="0"/>
          </a:xfrm>
          <a:prstGeom prst="rect">
            <a:avLst/>
          </a:prstGeom>
          <a:noFill/>
          <a:ln w="9525" cmpd="sng">
            <a:noFill/>
          </a:ln>
        </xdr:spPr>
        <xdr:txBody>
          <a:bodyPr vertOverflow="clip" wrap="square"/>
          <a:p>
            <a:pPr algn="l">
              <a:defRPr/>
            </a:pPr>
            <a:r>
              <a:rPr lang="en-US" cap="none" sz="1400" b="0" i="0" u="none" baseline="0">
                <a:solidFill>
                  <a:srgbClr val="000000"/>
                </a:solidFill>
              </a:rPr>
              <a:t>166,000 (3 yrs)
</a:t>
            </a:r>
          </a:p>
        </xdr:txBody>
      </xdr:sp>
      <xdr:sp>
        <xdr:nvSpPr>
          <xdr:cNvPr id="48" name="Rectangle 213"/>
          <xdr:cNvSpPr>
            <a:spLocks/>
          </xdr:cNvSpPr>
        </xdr:nvSpPr>
        <xdr:spPr>
          <a:xfrm>
            <a:off x="816" y="1283"/>
            <a:ext cx="743" cy="0"/>
          </a:xfrm>
          <a:prstGeom prst="rect">
            <a:avLst/>
          </a:prstGeom>
          <a:noFill/>
          <a:ln w="9525" cmpd="sng">
            <a:noFill/>
          </a:ln>
        </xdr:spPr>
        <xdr:txBody>
          <a:bodyPr vertOverflow="clip" wrap="square"/>
          <a:p>
            <a:pPr algn="l">
              <a:defRPr/>
            </a:pPr>
            <a:r>
              <a:rPr lang="en-US" cap="none" sz="1400" b="0" i="0" u="none" baseline="0">
                <a:solidFill>
                  <a:srgbClr val="0066CC"/>
                </a:solidFill>
              </a:rPr>
              <a:t>UK
</a:t>
            </a:r>
          </a:p>
        </xdr:txBody>
      </xdr:sp>
      <xdr:sp>
        <xdr:nvSpPr>
          <xdr:cNvPr id="49" name="Rectangle 214"/>
          <xdr:cNvSpPr>
            <a:spLocks/>
          </xdr:cNvSpPr>
        </xdr:nvSpPr>
        <xdr:spPr>
          <a:xfrm>
            <a:off x="4105" y="720"/>
            <a:ext cx="165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 name="Rectangle 215"/>
          <xdr:cNvSpPr>
            <a:spLocks/>
          </xdr:cNvSpPr>
        </xdr:nvSpPr>
        <xdr:spPr>
          <a:xfrm>
            <a:off x="3290" y="720"/>
            <a:ext cx="812" cy="563"/>
          </a:xfrm>
          <a:prstGeom prst="rect">
            <a:avLst/>
          </a:prstGeom>
          <a:noFill/>
          <a:ln w="9525" cmpd="sng">
            <a:noFill/>
          </a:ln>
        </xdr:spPr>
        <xdr:txBody>
          <a:bodyPr vertOverflow="clip" wrap="square"/>
          <a:p>
            <a:pPr algn="l">
              <a:defRPr/>
            </a:pPr>
            <a:r>
              <a:rPr lang="en-US" cap="none" sz="1400" b="0" i="0" u="none" baseline="0">
                <a:solidFill>
                  <a:srgbClr val="FF0000"/>
                </a:solidFill>
              </a:rPr>
              <a:t>Living Expenses
</a:t>
            </a:r>
          </a:p>
        </xdr:txBody>
      </xdr:sp>
      <xdr:sp>
        <xdr:nvSpPr>
          <xdr:cNvPr id="51" name="Rectangle 216"/>
          <xdr:cNvSpPr>
            <a:spLocks/>
          </xdr:cNvSpPr>
        </xdr:nvSpPr>
        <xdr:spPr>
          <a:xfrm>
            <a:off x="1559" y="720"/>
            <a:ext cx="1732" cy="0"/>
          </a:xfrm>
          <a:prstGeom prst="rect">
            <a:avLst/>
          </a:prstGeom>
          <a:noFill/>
          <a:ln w="9525" cmpd="sng">
            <a:noFill/>
          </a:ln>
        </xdr:spPr>
        <xdr:txBody>
          <a:bodyPr vertOverflow="clip" wrap="square"/>
          <a:p>
            <a:pPr algn="l">
              <a:defRPr/>
            </a:pPr>
            <a:r>
              <a:rPr lang="en-US" cap="none" sz="1400" b="0" i="0" u="none" baseline="0">
                <a:solidFill>
                  <a:srgbClr val="FF0000"/>
                </a:solidFill>
              </a:rPr>
              <a:t>Tuition Fees
</a:t>
            </a:r>
          </a:p>
        </xdr:txBody>
      </xdr:sp>
      <xdr:sp>
        <xdr:nvSpPr>
          <xdr:cNvPr id="52" name="Rectangle 217"/>
          <xdr:cNvSpPr>
            <a:spLocks/>
          </xdr:cNvSpPr>
        </xdr:nvSpPr>
        <xdr:spPr>
          <a:xfrm>
            <a:off x="816" y="720"/>
            <a:ext cx="743" cy="563"/>
          </a:xfrm>
          <a:prstGeom prst="rect">
            <a:avLst/>
          </a:prstGeom>
          <a:noFill/>
          <a:ln w="9525" cmpd="sng">
            <a:noFill/>
          </a:ln>
        </xdr:spPr>
        <xdr:txBody>
          <a:bodyPr vertOverflow="clip" wrap="square"/>
          <a:p>
            <a:pPr algn="l">
              <a:defRPr/>
            </a:pPr>
            <a:r>
              <a:rPr lang="en-US" cap="none" sz="1400" b="0" i="0" u="none" baseline="0">
                <a:solidFill>
                  <a:srgbClr val="FF0000"/>
                </a:solidFill>
              </a:rPr>
              <a:t>COUNTRY
</a:t>
            </a:r>
          </a:p>
        </xdr:txBody>
      </xdr:sp>
      <xdr:sp>
        <xdr:nvSpPr>
          <xdr:cNvPr id="53" name="Line 218"/>
          <xdr:cNvSpPr>
            <a:spLocks/>
          </xdr:cNvSpPr>
        </xdr:nvSpPr>
        <xdr:spPr>
          <a:xfrm>
            <a:off x="816" y="720"/>
            <a:ext cx="494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219"/>
          <xdr:cNvSpPr>
            <a:spLocks/>
          </xdr:cNvSpPr>
        </xdr:nvSpPr>
        <xdr:spPr>
          <a:xfrm>
            <a:off x="816" y="1334"/>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220"/>
          <xdr:cNvSpPr>
            <a:spLocks/>
          </xdr:cNvSpPr>
        </xdr:nvSpPr>
        <xdr:spPr>
          <a:xfrm>
            <a:off x="816" y="1556"/>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221"/>
          <xdr:cNvSpPr>
            <a:spLocks/>
          </xdr:cNvSpPr>
        </xdr:nvSpPr>
        <xdr:spPr>
          <a:xfrm>
            <a:off x="816" y="1780"/>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222"/>
          <xdr:cNvSpPr>
            <a:spLocks/>
          </xdr:cNvSpPr>
        </xdr:nvSpPr>
        <xdr:spPr>
          <a:xfrm>
            <a:off x="816" y="2132"/>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223"/>
          <xdr:cNvSpPr>
            <a:spLocks/>
          </xdr:cNvSpPr>
        </xdr:nvSpPr>
        <xdr:spPr>
          <a:xfrm>
            <a:off x="816" y="2484"/>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224"/>
          <xdr:cNvSpPr>
            <a:spLocks/>
          </xdr:cNvSpPr>
        </xdr:nvSpPr>
        <xdr:spPr>
          <a:xfrm>
            <a:off x="816" y="2836"/>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225"/>
          <xdr:cNvSpPr>
            <a:spLocks/>
          </xdr:cNvSpPr>
        </xdr:nvSpPr>
        <xdr:spPr>
          <a:xfrm>
            <a:off x="816" y="3533"/>
            <a:ext cx="494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226"/>
          <xdr:cNvSpPr>
            <a:spLocks/>
          </xdr:cNvSpPr>
        </xdr:nvSpPr>
        <xdr:spPr>
          <a:xfrm>
            <a:off x="816" y="720"/>
            <a:ext cx="0" cy="281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227"/>
          <xdr:cNvSpPr>
            <a:spLocks/>
          </xdr:cNvSpPr>
        </xdr:nvSpPr>
        <xdr:spPr>
          <a:xfrm>
            <a:off x="1563" y="720"/>
            <a:ext cx="0" cy="211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228"/>
          <xdr:cNvSpPr>
            <a:spLocks/>
          </xdr:cNvSpPr>
        </xdr:nvSpPr>
        <xdr:spPr>
          <a:xfrm>
            <a:off x="3288" y="720"/>
            <a:ext cx="0" cy="211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229"/>
          <xdr:cNvSpPr>
            <a:spLocks/>
          </xdr:cNvSpPr>
        </xdr:nvSpPr>
        <xdr:spPr>
          <a:xfrm>
            <a:off x="4112" y="720"/>
            <a:ext cx="0" cy="211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230"/>
          <xdr:cNvSpPr>
            <a:spLocks/>
          </xdr:cNvSpPr>
        </xdr:nvSpPr>
        <xdr:spPr>
          <a:xfrm>
            <a:off x="5760" y="720"/>
            <a:ext cx="0" cy="281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231"/>
          <xdr:cNvSpPr>
            <a:spLocks/>
          </xdr:cNvSpPr>
        </xdr:nvSpPr>
        <xdr:spPr>
          <a:xfrm>
            <a:off x="816" y="3058"/>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232"/>
          <xdr:cNvSpPr>
            <a:spLocks/>
          </xdr:cNvSpPr>
        </xdr:nvSpPr>
        <xdr:spPr>
          <a:xfrm>
            <a:off x="816" y="3310"/>
            <a:ext cx="494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233"/>
          <xdr:cNvSpPr>
            <a:spLocks/>
          </xdr:cNvSpPr>
        </xdr:nvSpPr>
        <xdr:spPr>
          <a:xfrm>
            <a:off x="2464" y="969"/>
            <a:ext cx="0" cy="186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234"/>
          <xdr:cNvSpPr>
            <a:spLocks/>
          </xdr:cNvSpPr>
        </xdr:nvSpPr>
        <xdr:spPr>
          <a:xfrm>
            <a:off x="4936" y="969"/>
            <a:ext cx="0" cy="186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235"/>
          <xdr:cNvSpPr>
            <a:spLocks/>
          </xdr:cNvSpPr>
        </xdr:nvSpPr>
        <xdr:spPr>
          <a:xfrm>
            <a:off x="4112" y="969"/>
            <a:ext cx="1648"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236"/>
          <xdr:cNvSpPr>
            <a:spLocks/>
          </xdr:cNvSpPr>
        </xdr:nvSpPr>
        <xdr:spPr>
          <a:xfrm>
            <a:off x="1563" y="3058"/>
            <a:ext cx="0" cy="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237"/>
          <xdr:cNvSpPr>
            <a:spLocks/>
          </xdr:cNvSpPr>
        </xdr:nvSpPr>
        <xdr:spPr>
          <a:xfrm>
            <a:off x="2464" y="3058"/>
            <a:ext cx="0" cy="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238"/>
          <xdr:cNvSpPr>
            <a:spLocks/>
          </xdr:cNvSpPr>
        </xdr:nvSpPr>
        <xdr:spPr>
          <a:xfrm>
            <a:off x="3288" y="3058"/>
            <a:ext cx="0" cy="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239"/>
          <xdr:cNvSpPr>
            <a:spLocks/>
          </xdr:cNvSpPr>
        </xdr:nvSpPr>
        <xdr:spPr>
          <a:xfrm>
            <a:off x="4112" y="3058"/>
            <a:ext cx="0" cy="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240"/>
          <xdr:cNvSpPr>
            <a:spLocks/>
          </xdr:cNvSpPr>
        </xdr:nvSpPr>
        <xdr:spPr>
          <a:xfrm>
            <a:off x="4936" y="3058"/>
            <a:ext cx="0" cy="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241"/>
          <xdr:cNvSpPr>
            <a:spLocks/>
          </xdr:cNvSpPr>
        </xdr:nvSpPr>
        <xdr:spPr>
          <a:xfrm>
            <a:off x="1563" y="969"/>
            <a:ext cx="1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19050</xdr:colOff>
      <xdr:row>58</xdr:row>
      <xdr:rowOff>66675</xdr:rowOff>
    </xdr:from>
    <xdr:to>
      <xdr:col>2</xdr:col>
      <xdr:colOff>504825</xdr:colOff>
      <xdr:row>60</xdr:row>
      <xdr:rowOff>9525</xdr:rowOff>
    </xdr:to>
    <xdr:pic>
      <xdr:nvPicPr>
        <xdr:cNvPr id="77" name="Picture 2">
          <a:hlinkClick r:id="rId3"/>
        </xdr:cNvPr>
        <xdr:cNvPicPr preferRelativeResize="1">
          <a:picLocks noChangeAspect="1"/>
        </xdr:cNvPicPr>
      </xdr:nvPicPr>
      <xdr:blipFill>
        <a:blip r:embed="rId1"/>
        <a:stretch>
          <a:fillRect/>
        </a:stretch>
      </xdr:blipFill>
      <xdr:spPr>
        <a:xfrm>
          <a:off x="609600" y="6143625"/>
          <a:ext cx="800100" cy="352425"/>
        </a:xfrm>
        <a:prstGeom prst="rect">
          <a:avLst/>
        </a:prstGeom>
        <a:noFill/>
        <a:ln w="9525" cmpd="sng">
          <a:noFill/>
        </a:ln>
      </xdr:spPr>
    </xdr:pic>
    <xdr:clientData/>
  </xdr:twoCellAnchor>
  <xdr:twoCellAnchor editAs="oneCell">
    <xdr:from>
      <xdr:col>11</xdr:col>
      <xdr:colOff>542925</xdr:colOff>
      <xdr:row>12</xdr:row>
      <xdr:rowOff>171450</xdr:rowOff>
    </xdr:from>
    <xdr:to>
      <xdr:col>14</xdr:col>
      <xdr:colOff>76200</xdr:colOff>
      <xdr:row>22</xdr:row>
      <xdr:rowOff>38100</xdr:rowOff>
    </xdr:to>
    <xdr:pic>
      <xdr:nvPicPr>
        <xdr:cNvPr id="78" name="Picture 2"/>
        <xdr:cNvPicPr preferRelativeResize="1">
          <a:picLocks noChangeAspect="1"/>
        </xdr:cNvPicPr>
      </xdr:nvPicPr>
      <xdr:blipFill>
        <a:blip r:embed="rId4"/>
        <a:stretch>
          <a:fillRect/>
        </a:stretch>
      </xdr:blipFill>
      <xdr:spPr>
        <a:xfrm>
          <a:off x="7343775" y="2457450"/>
          <a:ext cx="2162175" cy="1552575"/>
        </a:xfrm>
        <a:prstGeom prst="rect">
          <a:avLst/>
        </a:prstGeom>
        <a:noFill/>
        <a:ln w="9525" cmpd="sng">
          <a:noFill/>
        </a:ln>
      </xdr:spPr>
    </xdr:pic>
    <xdr:clientData/>
  </xdr:twoCellAnchor>
  <xdr:twoCellAnchor editAs="oneCell">
    <xdr:from>
      <xdr:col>2</xdr:col>
      <xdr:colOff>76200</xdr:colOff>
      <xdr:row>2</xdr:row>
      <xdr:rowOff>104775</xdr:rowOff>
    </xdr:from>
    <xdr:to>
      <xdr:col>5</xdr:col>
      <xdr:colOff>142875</xdr:colOff>
      <xdr:row>6</xdr:row>
      <xdr:rowOff>142875</xdr:rowOff>
    </xdr:to>
    <xdr:pic>
      <xdr:nvPicPr>
        <xdr:cNvPr id="79" name="Picture 1"/>
        <xdr:cNvPicPr preferRelativeResize="1">
          <a:picLocks noChangeAspect="1"/>
        </xdr:cNvPicPr>
      </xdr:nvPicPr>
      <xdr:blipFill>
        <a:blip r:embed="rId5"/>
        <a:stretch>
          <a:fillRect/>
        </a:stretch>
      </xdr:blipFill>
      <xdr:spPr>
        <a:xfrm>
          <a:off x="981075" y="428625"/>
          <a:ext cx="1838325" cy="990600"/>
        </a:xfrm>
        <a:prstGeom prst="rect">
          <a:avLst/>
        </a:prstGeom>
        <a:noFill/>
        <a:ln w="9525" cmpd="sng">
          <a:noFill/>
        </a:ln>
      </xdr:spPr>
    </xdr:pic>
    <xdr:clientData/>
  </xdr:twoCellAnchor>
  <xdr:twoCellAnchor editAs="oneCell">
    <xdr:from>
      <xdr:col>11</xdr:col>
      <xdr:colOff>485775</xdr:colOff>
      <xdr:row>3</xdr:row>
      <xdr:rowOff>104775</xdr:rowOff>
    </xdr:from>
    <xdr:to>
      <xdr:col>13</xdr:col>
      <xdr:colOff>1238250</xdr:colOff>
      <xdr:row>6</xdr:row>
      <xdr:rowOff>123825</xdr:rowOff>
    </xdr:to>
    <xdr:pic>
      <xdr:nvPicPr>
        <xdr:cNvPr id="80" name="Picture 2"/>
        <xdr:cNvPicPr preferRelativeResize="1">
          <a:picLocks noChangeAspect="1"/>
        </xdr:cNvPicPr>
      </xdr:nvPicPr>
      <xdr:blipFill>
        <a:blip r:embed="rId6"/>
        <a:stretch>
          <a:fillRect/>
        </a:stretch>
      </xdr:blipFill>
      <xdr:spPr>
        <a:xfrm>
          <a:off x="7286625" y="561975"/>
          <a:ext cx="21336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Rar$DI45.672\LOAN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est Rate"/>
      <sheetName val="Principal Balance"/>
      <sheetName val="Loan tenure"/>
    </sheetNames>
    <sheetDataSet>
      <sheetData sheetId="0">
        <row r="4">
          <cell r="C4">
            <v>2800000</v>
          </cell>
          <cell r="D4">
            <v>19</v>
          </cell>
        </row>
        <row r="5">
          <cell r="C5">
            <v>200000</v>
          </cell>
        </row>
        <row r="6">
          <cell r="C6">
            <v>19</v>
          </cell>
        </row>
        <row r="7">
          <cell r="C7">
            <v>1</v>
          </cell>
        </row>
        <row r="13">
          <cell r="K13">
            <v>0.01785714285714286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3:W78"/>
  <sheetViews>
    <sheetView showGridLines="0" showRowColHeaders="0" tabSelected="1" zoomScalePageLayoutView="0" workbookViewId="0" topLeftCell="A1">
      <selection activeCell="Q34" sqref="Q34"/>
    </sheetView>
  </sheetViews>
  <sheetFormatPr defaultColWidth="8.8515625" defaultRowHeight="12.75"/>
  <cols>
    <col min="1" max="1" width="8.8515625" style="0" customWidth="1"/>
    <col min="2" max="2" width="4.7109375" style="0" customWidth="1"/>
    <col min="3" max="5" width="8.8515625" style="0" customWidth="1"/>
    <col min="6" max="6" width="25.140625" style="0" customWidth="1"/>
    <col min="7" max="7" width="5.7109375" style="0" customWidth="1"/>
    <col min="8" max="8" width="8.28125" style="0" customWidth="1"/>
    <col min="9" max="9" width="2.00390625" style="0" customWidth="1"/>
    <col min="10" max="10" width="18.7109375" style="0" customWidth="1"/>
    <col min="11" max="11" width="2.00390625" style="0" customWidth="1"/>
    <col min="12" max="12" width="18.7109375" style="0" customWidth="1"/>
    <col min="13" max="13" width="2.00390625" style="0" customWidth="1"/>
    <col min="14" max="14" width="18.7109375" style="0" customWidth="1"/>
    <col min="15" max="15" width="2.00390625" style="0" customWidth="1"/>
    <col min="16" max="17" width="18.7109375" style="0" customWidth="1"/>
  </cols>
  <sheetData>
    <row r="3" spans="2:12" ht="10.5" customHeight="1">
      <c r="B3" s="4"/>
      <c r="C3" s="5"/>
      <c r="D3" s="5"/>
      <c r="E3" s="5"/>
      <c r="F3" s="5"/>
      <c r="G3" s="5"/>
      <c r="H3" s="5"/>
      <c r="I3" s="5"/>
      <c r="J3" s="5"/>
      <c r="K3" s="5"/>
      <c r="L3" s="5"/>
    </row>
    <row r="4" spans="2:12" ht="15" customHeight="1">
      <c r="B4" s="4"/>
      <c r="C4" s="9"/>
      <c r="D4" s="5"/>
      <c r="E4" s="5"/>
      <c r="F4" s="5"/>
      <c r="G4" s="5"/>
      <c r="H4" s="5"/>
      <c r="I4" s="5"/>
      <c r="J4" s="5"/>
      <c r="K4" s="5"/>
      <c r="L4" s="5"/>
    </row>
    <row r="5" spans="1:15" ht="15" customHeight="1">
      <c r="A5" s="10"/>
      <c r="B5" s="11"/>
      <c r="C5" s="13"/>
      <c r="D5" s="12"/>
      <c r="E5" s="12"/>
      <c r="F5" s="12"/>
      <c r="G5" s="12"/>
      <c r="H5" s="12"/>
      <c r="I5" s="12"/>
      <c r="J5" s="12"/>
      <c r="K5" s="12"/>
      <c r="L5" s="12"/>
      <c r="M5" s="10"/>
      <c r="N5" s="10"/>
      <c r="O5" s="10"/>
    </row>
    <row r="6" spans="2:15" ht="34.5">
      <c r="B6" s="4"/>
      <c r="C6" s="9"/>
      <c r="D6" s="5"/>
      <c r="E6" s="70" t="s">
        <v>36</v>
      </c>
      <c r="F6" s="70"/>
      <c r="G6" s="70"/>
      <c r="H6" s="70"/>
      <c r="I6" s="70"/>
      <c r="J6" s="70"/>
      <c r="K6" s="70"/>
      <c r="L6" s="70"/>
      <c r="M6" s="70"/>
      <c r="N6" s="20"/>
      <c r="O6" s="20"/>
    </row>
    <row r="7" spans="2:12" ht="15" customHeight="1">
      <c r="B7" s="4"/>
      <c r="C7" s="9"/>
      <c r="D7" s="5"/>
      <c r="E7" s="5"/>
      <c r="F7" s="5"/>
      <c r="G7" s="5"/>
      <c r="H7" s="5"/>
      <c r="I7" s="5"/>
      <c r="J7" s="5"/>
      <c r="K7" s="5"/>
      <c r="L7" s="5"/>
    </row>
    <row r="8" spans="2:16" ht="15.75">
      <c r="B8" s="4"/>
      <c r="C8" s="7"/>
      <c r="D8" s="8"/>
      <c r="E8" s="8"/>
      <c r="F8" s="8"/>
      <c r="G8" s="8"/>
      <c r="H8" s="8"/>
      <c r="I8" s="8"/>
      <c r="J8" s="8"/>
      <c r="K8" s="8"/>
      <c r="L8" s="8"/>
      <c r="M8" s="6"/>
      <c r="N8" s="6"/>
      <c r="O8" s="6"/>
      <c r="P8" s="6"/>
    </row>
    <row r="9" spans="2:12" ht="10.5" customHeight="1">
      <c r="B9" s="4"/>
      <c r="C9" s="5"/>
      <c r="D9" s="5"/>
      <c r="E9" s="5"/>
      <c r="F9" s="5"/>
      <c r="G9" s="5"/>
      <c r="H9" s="5"/>
      <c r="I9" s="5"/>
      <c r="J9" s="5"/>
      <c r="K9" s="5"/>
      <c r="L9" s="5"/>
    </row>
    <row r="11" spans="2:12" ht="19.5">
      <c r="B11" s="62"/>
      <c r="C11" s="56" t="s">
        <v>5</v>
      </c>
      <c r="D11" s="56"/>
      <c r="E11" s="56"/>
      <c r="F11" s="56"/>
      <c r="G11" s="56"/>
      <c r="H11" s="56"/>
      <c r="I11" s="56"/>
      <c r="J11" s="71"/>
      <c r="K11" s="72"/>
      <c r="L11" s="73"/>
    </row>
    <row r="12" spans="2:14" ht="6" customHeight="1">
      <c r="B12" s="56"/>
      <c r="C12" s="56"/>
      <c r="D12" s="56"/>
      <c r="E12" s="56"/>
      <c r="F12" s="56"/>
      <c r="G12" s="56"/>
      <c r="H12" s="56"/>
      <c r="I12" s="56"/>
      <c r="N12" s="24"/>
    </row>
    <row r="13" spans="2:10" ht="20.25">
      <c r="B13" s="56"/>
      <c r="C13" s="56" t="s">
        <v>6</v>
      </c>
      <c r="D13" s="56"/>
      <c r="E13" s="56"/>
      <c r="F13" s="56"/>
      <c r="G13" s="56"/>
      <c r="H13" s="56"/>
      <c r="I13" s="56"/>
      <c r="J13" s="54"/>
    </row>
    <row r="14" spans="2:9" ht="6" customHeight="1">
      <c r="B14" s="56"/>
      <c r="C14" s="56"/>
      <c r="D14" s="56"/>
      <c r="E14" s="56"/>
      <c r="F14" s="56"/>
      <c r="G14" s="56"/>
      <c r="H14" s="56"/>
      <c r="I14" s="56"/>
    </row>
    <row r="15" spans="2:12" ht="20.25">
      <c r="B15" s="56"/>
      <c r="C15" s="56" t="s">
        <v>25</v>
      </c>
      <c r="D15" s="56"/>
      <c r="E15" s="56"/>
      <c r="F15" s="56"/>
      <c r="G15" s="56"/>
      <c r="H15" s="59" t="s">
        <v>7</v>
      </c>
      <c r="I15" s="63"/>
      <c r="J15" s="33"/>
      <c r="K15" s="57"/>
      <c r="L15" s="57"/>
    </row>
    <row r="16" spans="2:12" ht="6" customHeight="1">
      <c r="B16" s="56"/>
      <c r="C16" s="56"/>
      <c r="D16" s="56"/>
      <c r="E16" s="56"/>
      <c r="F16" s="56"/>
      <c r="G16" s="56"/>
      <c r="H16" s="56"/>
      <c r="I16" s="56"/>
      <c r="K16" s="57"/>
      <c r="L16" s="57"/>
    </row>
    <row r="17" spans="2:23" ht="20.25">
      <c r="B17" s="56"/>
      <c r="C17" s="56" t="s">
        <v>24</v>
      </c>
      <c r="D17" s="56"/>
      <c r="E17" s="56"/>
      <c r="F17" s="56"/>
      <c r="G17" s="56"/>
      <c r="H17" s="56"/>
      <c r="I17" s="56"/>
      <c r="J17" s="14"/>
      <c r="K17" s="56" t="s">
        <v>9</v>
      </c>
      <c r="L17" s="57"/>
      <c r="M17" s="15"/>
      <c r="W17" s="15"/>
    </row>
    <row r="18" spans="2:12" ht="6" customHeight="1">
      <c r="B18" s="56"/>
      <c r="C18" s="56"/>
      <c r="D18" s="56"/>
      <c r="E18" s="56"/>
      <c r="F18" s="56"/>
      <c r="G18" s="56"/>
      <c r="H18" s="56"/>
      <c r="I18" s="56"/>
      <c r="J18" s="15"/>
      <c r="K18" s="56"/>
      <c r="L18" s="57"/>
    </row>
    <row r="19" spans="2:12" ht="20.25">
      <c r="B19" s="56"/>
      <c r="C19" s="56" t="s">
        <v>10</v>
      </c>
      <c r="D19" s="56"/>
      <c r="E19" s="56"/>
      <c r="F19" s="56"/>
      <c r="G19" s="56"/>
      <c r="H19" s="56"/>
      <c r="I19" s="56"/>
      <c r="J19" s="34"/>
      <c r="K19" s="69" t="s">
        <v>11</v>
      </c>
      <c r="L19" s="56"/>
    </row>
    <row r="20" spans="2:22" ht="6" customHeight="1">
      <c r="B20" s="56"/>
      <c r="C20" s="57"/>
      <c r="D20" s="57"/>
      <c r="E20" s="57"/>
      <c r="F20" s="57"/>
      <c r="G20" s="57"/>
      <c r="H20" s="57"/>
      <c r="I20" s="57"/>
      <c r="K20" s="57"/>
      <c r="L20" s="57"/>
      <c r="N20" s="15"/>
      <c r="O20" s="15"/>
      <c r="P20" s="15"/>
      <c r="Q20" s="15"/>
      <c r="R20" s="15"/>
      <c r="S20" s="15"/>
      <c r="T20" s="15"/>
      <c r="U20" s="15"/>
      <c r="V20" s="15"/>
    </row>
    <row r="21" spans="2:12" ht="20.25">
      <c r="B21" s="56"/>
      <c r="C21" s="56" t="s">
        <v>26</v>
      </c>
      <c r="D21" s="56"/>
      <c r="E21" s="56"/>
      <c r="F21" s="56"/>
      <c r="G21" s="56"/>
      <c r="H21" s="56"/>
      <c r="I21" s="63"/>
      <c r="J21" s="14"/>
      <c r="K21" s="56" t="s">
        <v>9</v>
      </c>
      <c r="L21" s="57"/>
    </row>
    <row r="22" spans="2:12" ht="7.5" customHeight="1">
      <c r="B22" s="56"/>
      <c r="C22" s="56"/>
      <c r="D22" s="56"/>
      <c r="E22" s="56"/>
      <c r="F22" s="56"/>
      <c r="G22" s="56"/>
      <c r="H22" s="56"/>
      <c r="I22" s="56"/>
      <c r="K22" s="57"/>
      <c r="L22" s="57"/>
    </row>
    <row r="23" spans="2:14" ht="20.25">
      <c r="B23" s="64"/>
      <c r="C23" s="56" t="s">
        <v>32</v>
      </c>
      <c r="D23" s="56"/>
      <c r="E23" s="56"/>
      <c r="F23" s="56"/>
      <c r="G23" s="56"/>
      <c r="H23" s="56"/>
      <c r="I23" s="63"/>
      <c r="J23" s="39">
        <f>IF($J$21="",0,PMT(($J$19)/1200,$J$21*12,-$J$15,0,0))</f>
        <v>0</v>
      </c>
      <c r="K23" s="57"/>
      <c r="L23" s="57"/>
      <c r="N23" s="28"/>
    </row>
    <row r="24" spans="2:12" ht="12" customHeight="1">
      <c r="B24" s="65"/>
      <c r="C24" s="56"/>
      <c r="D24" s="56"/>
      <c r="E24" s="56"/>
      <c r="F24" s="56"/>
      <c r="G24" s="56"/>
      <c r="H24" s="56"/>
      <c r="I24" s="56"/>
      <c r="J24" s="17"/>
      <c r="K24" s="3"/>
      <c r="L24" s="2"/>
    </row>
    <row r="25" spans="2:14" ht="19.5">
      <c r="B25" s="66"/>
      <c r="C25" s="60" t="s">
        <v>27</v>
      </c>
      <c r="D25" s="67"/>
      <c r="E25" s="67"/>
      <c r="F25" s="67"/>
      <c r="G25" s="67"/>
      <c r="H25" s="67"/>
      <c r="I25" s="57"/>
      <c r="J25" s="68" t="s">
        <v>14</v>
      </c>
      <c r="K25" s="57"/>
      <c r="L25" s="68" t="s">
        <v>12</v>
      </c>
      <c r="M25" s="57"/>
      <c r="N25" s="68" t="s">
        <v>13</v>
      </c>
    </row>
    <row r="26" spans="2:11" ht="6" customHeight="1">
      <c r="B26" s="65"/>
      <c r="C26" s="56"/>
      <c r="D26" s="56"/>
      <c r="E26" s="56"/>
      <c r="F26" s="56"/>
      <c r="G26" s="56"/>
      <c r="H26" s="56"/>
      <c r="I26" s="56"/>
      <c r="J26" s="1"/>
      <c r="K26" s="1"/>
    </row>
    <row r="27" spans="2:14" ht="19.5">
      <c r="B27" s="65" t="s">
        <v>0</v>
      </c>
      <c r="C27" s="56" t="s">
        <v>37</v>
      </c>
      <c r="D27" s="56"/>
      <c r="E27" s="56"/>
      <c r="F27" s="56"/>
      <c r="G27" s="56"/>
      <c r="H27" s="59" t="s">
        <v>7</v>
      </c>
      <c r="I27" s="65"/>
      <c r="J27" s="40">
        <f>IF($J$21="",0,PMT(($J$19+0.5)/1200,$J$21*12,-$J$15,0,0))</f>
        <v>0</v>
      </c>
      <c r="K27" s="41"/>
      <c r="L27" s="42">
        <f>J27-$J$23</f>
        <v>0</v>
      </c>
      <c r="M27" s="43"/>
      <c r="N27" s="35">
        <f>L27*12*($J$21-$J$17)</f>
        <v>0</v>
      </c>
    </row>
    <row r="28" spans="2:14" ht="6" customHeight="1">
      <c r="B28" s="65"/>
      <c r="C28" s="56"/>
      <c r="D28" s="56"/>
      <c r="E28" s="56"/>
      <c r="F28" s="56"/>
      <c r="G28" s="56"/>
      <c r="H28" s="56"/>
      <c r="I28" s="56"/>
      <c r="J28" s="44"/>
      <c r="K28" s="45"/>
      <c r="L28" s="46"/>
      <c r="M28" s="43"/>
      <c r="N28" s="36"/>
    </row>
    <row r="29" spans="2:14" ht="19.5">
      <c r="B29" s="65" t="s">
        <v>1</v>
      </c>
      <c r="C29" s="56" t="s">
        <v>38</v>
      </c>
      <c r="D29" s="56"/>
      <c r="E29" s="56"/>
      <c r="F29" s="56"/>
      <c r="G29" s="56"/>
      <c r="H29" s="59" t="s">
        <v>7</v>
      </c>
      <c r="I29" s="65"/>
      <c r="J29" s="40">
        <f>IF($J$21="",0,PMT(($J$19+1)/1200,$J$21*12,-$J$15,0,0))</f>
        <v>0</v>
      </c>
      <c r="K29" s="41"/>
      <c r="L29" s="42">
        <f>J29-$J$23</f>
        <v>0</v>
      </c>
      <c r="M29" s="43"/>
      <c r="N29" s="35">
        <f>L29*12*($J$21-$J$17)</f>
        <v>0</v>
      </c>
    </row>
    <row r="30" spans="2:14" ht="6" customHeight="1">
      <c r="B30" s="65"/>
      <c r="C30" s="56"/>
      <c r="D30" s="56"/>
      <c r="E30" s="56"/>
      <c r="F30" s="56"/>
      <c r="G30" s="56"/>
      <c r="H30" s="56"/>
      <c r="I30" s="56"/>
      <c r="J30" s="44"/>
      <c r="K30" s="45"/>
      <c r="L30" s="46"/>
      <c r="M30" s="43"/>
      <c r="N30" s="36"/>
    </row>
    <row r="31" spans="2:14" ht="19.5">
      <c r="B31" s="65" t="s">
        <v>15</v>
      </c>
      <c r="C31" s="56" t="s">
        <v>39</v>
      </c>
      <c r="D31" s="56"/>
      <c r="E31" s="56"/>
      <c r="F31" s="56"/>
      <c r="G31" s="56"/>
      <c r="H31" s="59" t="s">
        <v>7</v>
      </c>
      <c r="I31" s="65"/>
      <c r="J31" s="40">
        <f>IF($J$21="",0,PMT(($J$19+1.5)/1200,$J$21*12,-$J$15,0,0))</f>
        <v>0</v>
      </c>
      <c r="K31" s="41"/>
      <c r="L31" s="42">
        <f>J31-$J$23</f>
        <v>0</v>
      </c>
      <c r="M31" s="43"/>
      <c r="N31" s="35">
        <f>L31*12*($J$21-$J$17)</f>
        <v>0</v>
      </c>
    </row>
    <row r="32" spans="2:14" ht="6" customHeight="1">
      <c r="B32" s="65"/>
      <c r="C32" s="56"/>
      <c r="D32" s="56"/>
      <c r="E32" s="56"/>
      <c r="F32" s="56"/>
      <c r="G32" s="56"/>
      <c r="H32" s="56"/>
      <c r="I32" s="56"/>
      <c r="J32" s="44"/>
      <c r="K32" s="45"/>
      <c r="L32" s="46"/>
      <c r="M32" s="43"/>
      <c r="N32" s="36"/>
    </row>
    <row r="33" spans="2:14" ht="19.5">
      <c r="B33" s="65" t="s">
        <v>16</v>
      </c>
      <c r="C33" s="56" t="s">
        <v>40</v>
      </c>
      <c r="D33" s="56"/>
      <c r="E33" s="56"/>
      <c r="F33" s="56"/>
      <c r="G33" s="56"/>
      <c r="H33" s="59" t="s">
        <v>7</v>
      </c>
      <c r="I33" s="65"/>
      <c r="J33" s="40">
        <f>IF($J$21="",0,PMT(($J$19+2)/1200,$J$21*12,-$J$15,0,0))</f>
        <v>0</v>
      </c>
      <c r="K33" s="41"/>
      <c r="L33" s="42">
        <f>J33-$J$23</f>
        <v>0</v>
      </c>
      <c r="M33" s="43"/>
      <c r="N33" s="35">
        <f>L33*12*($J$21-$J$17)</f>
        <v>0</v>
      </c>
    </row>
    <row r="34" spans="2:14" ht="12" customHeight="1">
      <c r="B34" s="16"/>
      <c r="C34" s="15"/>
      <c r="D34" s="15"/>
      <c r="E34" s="15"/>
      <c r="F34" s="15"/>
      <c r="G34" s="15"/>
      <c r="H34" s="15"/>
      <c r="I34" s="15"/>
      <c r="J34" s="19"/>
      <c r="K34" s="3"/>
      <c r="L34" s="18"/>
      <c r="N34" s="26"/>
    </row>
    <row r="35" spans="2:8" ht="19.5" hidden="1">
      <c r="B35" s="22"/>
      <c r="C35" s="60" t="s">
        <v>20</v>
      </c>
      <c r="D35" s="23"/>
      <c r="E35" s="23"/>
      <c r="F35" s="23"/>
      <c r="G35" s="23"/>
      <c r="H35" s="23"/>
    </row>
    <row r="36" spans="9:14" ht="6" customHeight="1" hidden="1">
      <c r="I36" s="15"/>
      <c r="J36" s="19"/>
      <c r="K36" s="3"/>
      <c r="L36" s="18"/>
      <c r="N36" s="26"/>
    </row>
    <row r="37" spans="3:14" ht="19.5" hidden="1">
      <c r="C37" s="56" t="s">
        <v>17</v>
      </c>
      <c r="D37" s="56"/>
      <c r="E37" s="56"/>
      <c r="F37" s="56"/>
      <c r="G37" s="56"/>
      <c r="H37" s="56"/>
      <c r="I37" s="15"/>
      <c r="J37" s="30">
        <v>4.3</v>
      </c>
      <c r="K37" s="29" t="s">
        <v>11</v>
      </c>
      <c r="L37" s="2"/>
      <c r="N37" s="26"/>
    </row>
    <row r="38" spans="3:14" ht="6" customHeight="1" hidden="1">
      <c r="C38" s="56"/>
      <c r="D38" s="56"/>
      <c r="E38" s="56"/>
      <c r="F38" s="56"/>
      <c r="G38" s="56"/>
      <c r="H38" s="56"/>
      <c r="I38" s="15"/>
      <c r="J38" s="1"/>
      <c r="K38" s="1"/>
      <c r="N38" s="26"/>
    </row>
    <row r="39" spans="3:14" ht="19.5" hidden="1">
      <c r="C39" s="56" t="s">
        <v>18</v>
      </c>
      <c r="D39" s="56"/>
      <c r="E39" s="56"/>
      <c r="F39" s="56"/>
      <c r="G39" s="56"/>
      <c r="H39" s="56"/>
      <c r="I39" s="15"/>
      <c r="J39" s="33"/>
      <c r="K39" s="1"/>
      <c r="N39" s="38"/>
    </row>
    <row r="40" spans="3:14" ht="6" customHeight="1" hidden="1">
      <c r="C40" s="57"/>
      <c r="D40" s="57"/>
      <c r="E40" s="57"/>
      <c r="F40" s="57"/>
      <c r="G40" s="57"/>
      <c r="H40" s="57"/>
      <c r="I40" s="15"/>
      <c r="J40" s="19"/>
      <c r="K40" s="3"/>
      <c r="L40" s="18"/>
      <c r="N40" s="26"/>
    </row>
    <row r="41" spans="3:14" ht="19.5" hidden="1">
      <c r="C41" s="56" t="s">
        <v>28</v>
      </c>
      <c r="D41" s="56"/>
      <c r="E41" s="56"/>
      <c r="F41" s="56"/>
      <c r="G41" s="56"/>
      <c r="H41" s="56"/>
      <c r="I41" s="15"/>
      <c r="J41" s="47">
        <f>IF(J21="",0,$J$15+CUMPRINC($J$19/1200,$J$21*12,$J$15,1,$J$17*12,0))</f>
        <v>0</v>
      </c>
      <c r="K41" s="3"/>
      <c r="L41" s="37"/>
      <c r="N41" s="26"/>
    </row>
    <row r="42" spans="3:14" ht="6" customHeight="1" hidden="1">
      <c r="C42" s="57"/>
      <c r="D42" s="57"/>
      <c r="E42" s="57"/>
      <c r="F42" s="57"/>
      <c r="G42" s="57"/>
      <c r="H42" s="57"/>
      <c r="I42" s="15"/>
      <c r="J42" s="19"/>
      <c r="K42" s="3"/>
      <c r="L42" s="18"/>
      <c r="N42" s="26"/>
    </row>
    <row r="43" spans="3:14" ht="19.5" hidden="1">
      <c r="C43" s="56" t="s">
        <v>34</v>
      </c>
      <c r="D43" s="56"/>
      <c r="E43" s="56"/>
      <c r="F43" s="56"/>
      <c r="G43" s="56"/>
      <c r="H43" s="56"/>
      <c r="I43" s="15"/>
      <c r="J43" s="47">
        <f>IF($J$21="",0,PMT(($J$37)/1200,$N$52*12,-$Q$52,0,0))</f>
        <v>0</v>
      </c>
      <c r="K43" s="3"/>
      <c r="L43" s="18"/>
      <c r="N43" s="26"/>
    </row>
    <row r="44" spans="3:14" ht="6" customHeight="1" hidden="1">
      <c r="C44" s="57"/>
      <c r="D44" s="57"/>
      <c r="E44" s="57"/>
      <c r="F44" s="57"/>
      <c r="G44" s="57"/>
      <c r="H44" s="57"/>
      <c r="I44" s="15"/>
      <c r="J44" s="19"/>
      <c r="K44" s="3"/>
      <c r="L44" s="18"/>
      <c r="N44" s="26"/>
    </row>
    <row r="45" spans="3:14" ht="19.5" hidden="1">
      <c r="C45" s="56" t="s">
        <v>35</v>
      </c>
      <c r="D45" s="56"/>
      <c r="E45" s="56"/>
      <c r="F45" s="56"/>
      <c r="G45" s="56"/>
      <c r="H45" s="56"/>
      <c r="I45" s="15"/>
      <c r="J45" s="55">
        <f>($J$23-$J$52)*12*$N$52</f>
        <v>0</v>
      </c>
      <c r="K45" s="3"/>
      <c r="L45" s="18"/>
      <c r="N45" s="26"/>
    </row>
    <row r="46" spans="9:14" ht="12" customHeight="1" hidden="1">
      <c r="I46" s="15"/>
      <c r="J46" s="19"/>
      <c r="K46" s="3"/>
      <c r="L46" s="18"/>
      <c r="N46" s="26"/>
    </row>
    <row r="47" spans="9:14" ht="12" customHeight="1" hidden="1">
      <c r="I47" s="15"/>
      <c r="J47" s="19"/>
      <c r="K47" s="3"/>
      <c r="L47" s="18"/>
      <c r="N47" s="26"/>
    </row>
    <row r="48" spans="9:14" ht="12" customHeight="1" hidden="1">
      <c r="I48" s="15"/>
      <c r="J48" s="19"/>
      <c r="K48" s="3"/>
      <c r="L48" s="18"/>
      <c r="N48" s="26"/>
    </row>
    <row r="49" spans="9:14" ht="12" customHeight="1" hidden="1">
      <c r="I49" s="15"/>
      <c r="J49" s="19"/>
      <c r="K49" s="3"/>
      <c r="L49" s="18"/>
      <c r="N49" s="26"/>
    </row>
    <row r="50" spans="2:17" ht="33.75" hidden="1">
      <c r="B50" s="22"/>
      <c r="C50" s="76" t="s">
        <v>33</v>
      </c>
      <c r="D50" s="76"/>
      <c r="E50" s="76"/>
      <c r="F50" s="76"/>
      <c r="G50" s="23"/>
      <c r="H50" s="23"/>
      <c r="I50" s="15"/>
      <c r="J50" s="31" t="s">
        <v>29</v>
      </c>
      <c r="K50" s="3"/>
      <c r="L50" s="31" t="s">
        <v>19</v>
      </c>
      <c r="N50" s="31" t="s">
        <v>30</v>
      </c>
      <c r="Q50" s="31" t="s">
        <v>31</v>
      </c>
    </row>
    <row r="51" spans="9:17" ht="6" customHeight="1" hidden="1">
      <c r="I51" s="15"/>
      <c r="J51" s="18"/>
      <c r="K51" s="3"/>
      <c r="L51" s="26"/>
      <c r="N51" s="26"/>
      <c r="Q51" s="19"/>
    </row>
    <row r="52" spans="2:17" ht="19.5" hidden="1">
      <c r="B52" s="21" t="s">
        <v>2</v>
      </c>
      <c r="C52" s="15" t="s">
        <v>21</v>
      </c>
      <c r="D52" s="15"/>
      <c r="E52" s="15"/>
      <c r="F52" s="15"/>
      <c r="H52" s="32" t="s">
        <v>7</v>
      </c>
      <c r="I52" s="10"/>
      <c r="J52" s="48">
        <f>IF($J$21="",0,PMT(($J$37)/1200,$N$52*12,-$Q$52,0,0))</f>
        <v>0</v>
      </c>
      <c r="K52" s="50"/>
      <c r="L52" s="25">
        <f>($J$23-$J$52)*12*$N$52</f>
        <v>0</v>
      </c>
      <c r="M52" s="51"/>
      <c r="N52" s="25">
        <f>IF($J$21="",0,$J$21-$J$17)</f>
        <v>0</v>
      </c>
      <c r="O52" s="15" t="s">
        <v>9</v>
      </c>
      <c r="Q52" s="48">
        <f>CEILING($J$41,1000)</f>
        <v>0</v>
      </c>
    </row>
    <row r="53" spans="8:17" ht="6" customHeight="1" hidden="1">
      <c r="H53" s="32"/>
      <c r="I53" s="10"/>
      <c r="J53" s="52"/>
      <c r="K53" s="50"/>
      <c r="L53" s="26"/>
      <c r="M53" s="51"/>
      <c r="N53" s="26"/>
      <c r="Q53" s="49"/>
    </row>
    <row r="54" spans="2:17" ht="19.5" hidden="1">
      <c r="B54" s="15" t="s">
        <v>3</v>
      </c>
      <c r="C54" s="15" t="s">
        <v>22</v>
      </c>
      <c r="H54" s="32" t="s">
        <v>7</v>
      </c>
      <c r="I54" s="10"/>
      <c r="J54" s="48">
        <f>$J$23</f>
        <v>0</v>
      </c>
      <c r="K54" s="50"/>
      <c r="L54" s="25">
        <f>$J$54-$J$23</f>
        <v>0</v>
      </c>
      <c r="M54" s="51"/>
      <c r="N54" s="53">
        <f>IF($J$21="",0,NPER($J$37/1200,-$J$54,$Q$54,0,0)/12)</f>
        <v>0</v>
      </c>
      <c r="O54" s="15" t="s">
        <v>9</v>
      </c>
      <c r="Q54" s="48">
        <f>CEILING($J$41,1000)</f>
        <v>0</v>
      </c>
    </row>
    <row r="55" spans="2:17" ht="6" customHeight="1" hidden="1">
      <c r="B55" s="15"/>
      <c r="C55" s="15"/>
      <c r="H55" s="32"/>
      <c r="I55" s="10"/>
      <c r="J55" s="52"/>
      <c r="K55" s="50"/>
      <c r="L55" s="26"/>
      <c r="M55" s="51"/>
      <c r="N55" s="26"/>
      <c r="Q55" s="49"/>
    </row>
    <row r="56" spans="2:17" ht="19.5" hidden="1">
      <c r="B56" s="15" t="s">
        <v>4</v>
      </c>
      <c r="C56" s="15" t="s">
        <v>23</v>
      </c>
      <c r="H56" s="32" t="s">
        <v>7</v>
      </c>
      <c r="I56" s="10"/>
      <c r="J56" s="48">
        <f>IF($J$21="",0,PMT(($J$37)/1200,$N$56*12,-$Q$56,0,0))</f>
        <v>0</v>
      </c>
      <c r="K56" s="50"/>
      <c r="L56" s="25">
        <f>IF($J$39="",0,$Q$56-$J$41)</f>
        <v>0</v>
      </c>
      <c r="M56" s="51"/>
      <c r="N56" s="25">
        <f>IF($J$21="",0,$J$21-$J$17)</f>
        <v>0</v>
      </c>
      <c r="O56" s="15" t="s">
        <v>9</v>
      </c>
      <c r="Q56" s="48">
        <f>IF(J39="",0,$J$39*0.8)</f>
        <v>0</v>
      </c>
    </row>
    <row r="57" spans="2:14" ht="12" customHeight="1" hidden="1">
      <c r="B57" s="16"/>
      <c r="C57" s="15"/>
      <c r="D57" s="15"/>
      <c r="E57" s="15"/>
      <c r="F57" s="15"/>
      <c r="G57" s="15"/>
      <c r="H57" s="15"/>
      <c r="I57" s="15"/>
      <c r="J57" s="19"/>
      <c r="K57" s="3"/>
      <c r="L57" s="18"/>
      <c r="N57" s="26"/>
    </row>
    <row r="58" spans="2:14" ht="12" customHeight="1" hidden="1">
      <c r="B58" s="16"/>
      <c r="C58" s="15"/>
      <c r="D58" s="15"/>
      <c r="E58" s="15"/>
      <c r="F58" s="15"/>
      <c r="G58" s="15"/>
      <c r="H58" s="15"/>
      <c r="I58" s="15"/>
      <c r="J58" s="19"/>
      <c r="K58" s="3"/>
      <c r="L58" s="18"/>
      <c r="N58" s="26"/>
    </row>
    <row r="59" spans="2:14" ht="12" customHeight="1">
      <c r="B59" s="16"/>
      <c r="C59" s="15"/>
      <c r="D59" s="15"/>
      <c r="E59" s="15"/>
      <c r="F59" s="15"/>
      <c r="G59" s="15"/>
      <c r="H59" s="15"/>
      <c r="I59" s="15"/>
      <c r="J59" s="19"/>
      <c r="K59" s="3"/>
      <c r="L59" s="18"/>
      <c r="N59" s="26"/>
    </row>
    <row r="60" spans="2:14" ht="20.25">
      <c r="B60" s="15"/>
      <c r="C60" s="15"/>
      <c r="I60" s="15"/>
      <c r="N60" s="27"/>
    </row>
    <row r="61" spans="2:14" ht="39" customHeight="1">
      <c r="B61" s="75" t="s">
        <v>41</v>
      </c>
      <c r="C61" s="75"/>
      <c r="D61" s="75"/>
      <c r="E61" s="75"/>
      <c r="F61" s="75"/>
      <c r="G61" s="75"/>
      <c r="H61" s="75"/>
      <c r="I61" s="75"/>
      <c r="J61" s="75"/>
      <c r="K61" s="75"/>
      <c r="L61" s="75"/>
      <c r="M61" s="75"/>
      <c r="N61" s="75"/>
    </row>
    <row r="62" spans="2:14" ht="12.75" customHeight="1">
      <c r="B62" s="56"/>
      <c r="C62" s="56"/>
      <c r="D62" s="57"/>
      <c r="E62" s="57"/>
      <c r="F62" s="57"/>
      <c r="G62" s="57"/>
      <c r="H62" s="57"/>
      <c r="I62" s="56"/>
      <c r="J62" s="57"/>
      <c r="K62" s="57"/>
      <c r="L62" s="57"/>
      <c r="M62" s="57"/>
      <c r="N62" s="27"/>
    </row>
    <row r="63" spans="2:14" ht="12.75" customHeight="1">
      <c r="B63" s="61" t="s">
        <v>42</v>
      </c>
      <c r="C63" s="57"/>
      <c r="D63" s="57"/>
      <c r="E63" s="57"/>
      <c r="F63" s="57"/>
      <c r="G63" s="57"/>
      <c r="H63" s="57"/>
      <c r="I63" s="57"/>
      <c r="J63" s="57"/>
      <c r="K63" s="58"/>
      <c r="L63" s="58"/>
      <c r="M63" s="58"/>
      <c r="N63" s="58"/>
    </row>
    <row r="64" spans="2:14" ht="12.75" customHeight="1">
      <c r="B64" s="57"/>
      <c r="C64" s="57"/>
      <c r="D64" s="57"/>
      <c r="E64" s="57"/>
      <c r="F64" s="57"/>
      <c r="G64" s="57"/>
      <c r="H64" s="57"/>
      <c r="I64" s="57"/>
      <c r="J64" s="57"/>
      <c r="K64" s="58"/>
      <c r="L64" s="58"/>
      <c r="M64" s="58"/>
      <c r="N64" s="58"/>
    </row>
    <row r="65" spans="2:14" ht="75" customHeight="1">
      <c r="B65" s="74" t="s">
        <v>8</v>
      </c>
      <c r="C65" s="74"/>
      <c r="D65" s="74"/>
      <c r="E65" s="74"/>
      <c r="F65" s="74"/>
      <c r="G65" s="74"/>
      <c r="H65" s="74"/>
      <c r="I65" s="74"/>
      <c r="J65" s="74"/>
      <c r="K65" s="74"/>
      <c r="L65" s="74"/>
      <c r="M65" s="74"/>
      <c r="N65" s="74"/>
    </row>
    <row r="66" spans="2:14" ht="19.5">
      <c r="B66" s="15"/>
      <c r="C66" s="15"/>
      <c r="I66" s="15"/>
      <c r="N66" s="27"/>
    </row>
    <row r="67" spans="2:14" ht="19.5">
      <c r="B67" s="15"/>
      <c r="C67" s="15"/>
      <c r="I67" s="15"/>
      <c r="N67" s="27"/>
    </row>
    <row r="68" spans="2:14" ht="19.5">
      <c r="B68" s="15"/>
      <c r="C68" s="15"/>
      <c r="I68" s="15"/>
      <c r="N68" s="27"/>
    </row>
    <row r="69" spans="2:14" ht="19.5">
      <c r="B69" s="15"/>
      <c r="C69" s="15"/>
      <c r="I69" s="15"/>
      <c r="N69" s="27"/>
    </row>
    <row r="70" spans="2:14" ht="19.5">
      <c r="B70" s="15"/>
      <c r="C70" s="15"/>
      <c r="I70" s="15"/>
      <c r="N70" s="27"/>
    </row>
    <row r="71" spans="2:14" ht="19.5">
      <c r="B71" s="15"/>
      <c r="C71" s="15"/>
      <c r="I71" s="15"/>
      <c r="N71" s="27"/>
    </row>
    <row r="72" spans="2:14" ht="19.5">
      <c r="B72" s="15"/>
      <c r="C72" s="15"/>
      <c r="I72" s="15"/>
      <c r="N72" s="27"/>
    </row>
    <row r="73" spans="2:14" ht="19.5">
      <c r="B73" s="15"/>
      <c r="C73" s="15"/>
      <c r="I73" s="15"/>
      <c r="N73" s="27"/>
    </row>
    <row r="74" spans="2:14" ht="19.5">
      <c r="B74" s="15"/>
      <c r="C74" s="15"/>
      <c r="I74" s="15"/>
      <c r="N74" s="27"/>
    </row>
    <row r="75" spans="2:14" ht="19.5">
      <c r="B75" s="15"/>
      <c r="C75" s="15"/>
      <c r="I75" s="15"/>
      <c r="N75" s="27"/>
    </row>
    <row r="76" spans="2:14" ht="19.5">
      <c r="B76" s="15"/>
      <c r="C76" s="15"/>
      <c r="I76" s="15"/>
      <c r="N76" s="27"/>
    </row>
    <row r="77" spans="2:14" ht="19.5">
      <c r="B77" s="15"/>
      <c r="C77" s="15"/>
      <c r="I77" s="15"/>
      <c r="N77" s="27"/>
    </row>
    <row r="78" spans="2:14" ht="19.5">
      <c r="B78" s="15"/>
      <c r="C78" s="15"/>
      <c r="I78" s="15"/>
      <c r="N78" s="27"/>
    </row>
  </sheetData>
  <sheetProtection password="C940" sheet="1" objects="1" scenarios="1"/>
  <protectedRanges>
    <protectedRange sqref="J39" name="Range8"/>
    <protectedRange sqref="J37" name="Range7"/>
    <protectedRange sqref="J19" name="Range6"/>
    <protectedRange sqref="J17" name="Range5"/>
    <protectedRange sqref="J21" name="Range4"/>
    <protectedRange sqref="J15" name="Range3"/>
    <protectedRange sqref="J13" name="Range2"/>
    <protectedRange sqref="J11" name="Range1"/>
    <protectedRange sqref="B61" name="Range9"/>
  </protectedRanges>
  <mergeCells count="5">
    <mergeCell ref="E6:M6"/>
    <mergeCell ref="J11:L11"/>
    <mergeCell ref="B65:N65"/>
    <mergeCell ref="B61:N61"/>
    <mergeCell ref="C50:F50"/>
  </mergeCells>
  <printOptions/>
  <pageMargins left="0.75" right="0.75" top="1" bottom="1" header="0.5" footer="0.5"/>
  <pageSetup horizontalDpi="360" verticalDpi="360" orientation="landscape" paperSize="9"/>
  <customProperties>
    <customPr name="SSCSheetTrackingNo" r:id="rId2"/>
  </customProperties>
  <ignoredErrors>
    <ignoredError sqref="N28" unlockedFormula="1"/>
    <ignoredError sqref="N54 J41" evalErro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AIA / PMF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 Kin Mun</dc:creator>
  <cp:keywords/>
  <dc:description/>
  <cp:lastModifiedBy>Microsoft Office User</cp:lastModifiedBy>
  <cp:lastPrinted>2011-05-14T10:16:37Z</cp:lastPrinted>
  <dcterms:created xsi:type="dcterms:W3CDTF">2000-02-04T00:25:05Z</dcterms:created>
  <dcterms:modified xsi:type="dcterms:W3CDTF">2019-05-06T11:17:13Z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